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425" yWindow="645" windowWidth="15480" windowHeight="11640" activeTab="0"/>
  </bookViews>
  <sheets>
    <sheet name="Estafette" sheetId="1" r:id="rId1"/>
    <sheet name="Factoren" sheetId="2" r:id="rId2"/>
  </sheets>
  <definedNames>
    <definedName name="_xlnm.Print_Area" localSheetId="0">'Estafette'!$F:$N</definedName>
  </definedNames>
  <calcPr fullCalcOnLoad="1"/>
</workbook>
</file>

<file path=xl/sharedStrings.xml><?xml version="1.0" encoding="utf-8"?>
<sst xmlns="http://schemas.openxmlformats.org/spreadsheetml/2006/main" count="210" uniqueCount="53">
  <si>
    <t>baan</t>
  </si>
  <si>
    <t>baan</t>
  </si>
  <si>
    <t>Tijd</t>
  </si>
  <si>
    <t>Punten</t>
  </si>
  <si>
    <t>Factor A</t>
  </si>
  <si>
    <t>Factor B</t>
  </si>
  <si>
    <t>Extra tijd</t>
  </si>
  <si>
    <t>4*40</t>
  </si>
  <si>
    <t>4*60</t>
  </si>
  <si>
    <t>punten nr1</t>
  </si>
  <si>
    <t>punten nr2</t>
  </si>
  <si>
    <t>punten nr3</t>
  </si>
  <si>
    <t>punten nr4</t>
  </si>
  <si>
    <t>estafette</t>
  </si>
  <si>
    <t>Totaal</t>
  </si>
  <si>
    <t>Jongens pupillen A 1e jaars</t>
  </si>
  <si>
    <t>Jongens pupillen A 2e jaars</t>
  </si>
  <si>
    <t>Meisjes pupillen A 1e jaars</t>
  </si>
  <si>
    <t>Meisjes pupillen A 2e jaars</t>
  </si>
  <si>
    <t>Soort tijdwaarneming (HT/ET):</t>
  </si>
  <si>
    <t>Bij HT moet op het blad Estafettes kolom B worden ingesteld op 1 decimaal,</t>
  </si>
  <si>
    <t>(Opmaak-Celeigenschappen-Getal-Getal)</t>
  </si>
  <si>
    <t xml:space="preserve">bij ET op 2 decimalen. </t>
  </si>
  <si>
    <t>ET</t>
  </si>
  <si>
    <t xml:space="preserve">Uitslag Estafette </t>
  </si>
  <si>
    <t>Ploegenklassement</t>
  </si>
  <si>
    <t>Jongens pupillen B</t>
  </si>
  <si>
    <t>Meisjes pupillen B</t>
  </si>
  <si>
    <t>Jongens pupillen C</t>
  </si>
  <si>
    <t>Meisjes pupillen C</t>
  </si>
  <si>
    <t>Punten</t>
  </si>
  <si>
    <t>Pupillencompetitie</t>
  </si>
  <si>
    <t>17 mei 2014</t>
  </si>
  <si>
    <t>2e wedstrijd pupillencompetitie</t>
  </si>
  <si>
    <t>Triathlon 1</t>
  </si>
  <si>
    <t>Tempo combi</t>
  </si>
  <si>
    <t>Spirit</t>
  </si>
  <si>
    <t>Triathlon 2</t>
  </si>
  <si>
    <t>Zuidwal</t>
  </si>
  <si>
    <t>Triathlon</t>
  </si>
  <si>
    <t>Tempo</t>
  </si>
  <si>
    <t>Zuidwal 1</t>
  </si>
  <si>
    <t>Fit</t>
  </si>
  <si>
    <t>Zuidwal 2</t>
  </si>
  <si>
    <t>Spirit combi</t>
  </si>
  <si>
    <t>Triathlon combi</t>
  </si>
  <si>
    <t>Zuidwal combi</t>
  </si>
  <si>
    <t>Tempo 1</t>
  </si>
  <si>
    <t>Tempo 2</t>
  </si>
  <si>
    <t>Fit combi</t>
  </si>
  <si>
    <t xml:space="preserve">Tempo 2 </t>
  </si>
  <si>
    <t>Jongens pupillen D</t>
  </si>
  <si>
    <t>Meisjes pupillen D</t>
  </si>
</sst>
</file>

<file path=xl/styles.xml><?xml version="1.0" encoding="utf-8"?>
<styleSheet xmlns="http://schemas.openxmlformats.org/spreadsheetml/2006/main">
  <numFmts count="3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"/>
    <numFmt numFmtId="191" formatCode="&quot;Ja&quot;;&quot;Ja&quot;;&quot;Nee&quot;"/>
    <numFmt numFmtId="192" formatCode="&quot;Waar&quot;;&quot;Waar&quot;;&quot;Niet waar&quot;"/>
    <numFmt numFmtId="193" formatCode="&quot;Aan&quot;;&quot;Aan&quot;;&quot;Uit&quot;"/>
    <numFmt numFmtId="194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6" fillId="2" borderId="1" applyNumberFormat="0" applyAlignment="0" applyProtection="0"/>
    <xf numFmtId="0" fontId="18" fillId="14" borderId="2" applyNumberFormat="0" applyAlignment="0" applyProtection="0"/>
    <xf numFmtId="0" fontId="1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28575</xdr:rowOff>
    </xdr:from>
    <xdr:to>
      <xdr:col>12</xdr:col>
      <xdr:colOff>561975</xdr:colOff>
      <xdr:row>2</xdr:row>
      <xdr:rowOff>142875</xdr:rowOff>
    </xdr:to>
    <xdr:pic>
      <xdr:nvPicPr>
        <xdr:cNvPr id="1" name="Afbeelding 2" descr="Triathlon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8575"/>
          <a:ext cx="1743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2"/>
  <sheetViews>
    <sheetView tabSelected="1" zoomScalePageLayoutView="0" workbookViewId="0" topLeftCell="A4">
      <selection activeCell="O57" sqref="O57"/>
    </sheetView>
  </sheetViews>
  <sheetFormatPr defaultColWidth="9.140625" defaultRowHeight="12.75"/>
  <cols>
    <col min="1" max="1" width="5.28125" style="9" customWidth="1"/>
    <col min="2" max="2" width="27.28125" style="9" customWidth="1"/>
    <col min="3" max="4" width="9.140625" style="9" customWidth="1"/>
    <col min="5" max="5" width="18.8515625" style="9" customWidth="1"/>
    <col min="6" max="6" width="26.421875" style="9" customWidth="1"/>
    <col min="7" max="7" width="9.140625" style="9" customWidth="1"/>
    <col min="8" max="8" width="7.28125" style="9" customWidth="1"/>
    <col min="9" max="9" width="9.140625" style="30" customWidth="1"/>
    <col min="10" max="16384" width="9.140625" style="9" customWidth="1"/>
  </cols>
  <sheetData>
    <row r="1" spans="1:8" ht="15.75">
      <c r="A1" s="8" t="s">
        <v>31</v>
      </c>
      <c r="C1" s="10" t="s">
        <v>32</v>
      </c>
      <c r="E1" s="8"/>
      <c r="F1" s="8" t="s">
        <v>33</v>
      </c>
      <c r="H1" s="10" t="s">
        <v>32</v>
      </c>
    </row>
    <row r="2" spans="1:6" ht="6.75" customHeight="1">
      <c r="A2" s="8"/>
      <c r="F2" s="8"/>
    </row>
    <row r="3" spans="1:6" ht="15.75">
      <c r="A3" s="8" t="s">
        <v>24</v>
      </c>
      <c r="F3" s="16" t="s">
        <v>25</v>
      </c>
    </row>
    <row r="5" spans="1:13" ht="12.75">
      <c r="A5" s="26" t="s">
        <v>1</v>
      </c>
      <c r="B5" s="11" t="s">
        <v>28</v>
      </c>
      <c r="C5" s="12" t="s">
        <v>2</v>
      </c>
      <c r="D5" s="13" t="s">
        <v>3</v>
      </c>
      <c r="E5" s="7"/>
      <c r="F5" s="11" t="s">
        <v>28</v>
      </c>
      <c r="G5" s="13" t="s">
        <v>14</v>
      </c>
      <c r="H5" s="7"/>
      <c r="I5" s="13" t="s">
        <v>13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2.75">
      <c r="A6" s="27">
        <v>1</v>
      </c>
      <c r="B6" s="3"/>
      <c r="C6" s="19"/>
      <c r="D6" s="18">
        <f>IF(C6&gt;0,IF(TRUNC(Factoren!$B$5/(C6+Factoren!$D$5)-Factoren!$C$5)&gt;0,TRUNC(Factoren!$B$5/(C6+Factoren!$D$5)-Factoren!$C$5),0),0)</f>
        <v>0</v>
      </c>
      <c r="E6" s="7"/>
      <c r="F6" s="17" t="s">
        <v>39</v>
      </c>
      <c r="G6" s="18">
        <f aca="true" t="shared" si="0" ref="G6:G11">SUM(I6:M6)</f>
        <v>3852</v>
      </c>
      <c r="H6" s="18"/>
      <c r="I6" s="20">
        <v>414</v>
      </c>
      <c r="J6" s="20">
        <v>934</v>
      </c>
      <c r="K6" s="20">
        <v>885</v>
      </c>
      <c r="L6" s="20">
        <v>821</v>
      </c>
      <c r="M6" s="20">
        <v>798</v>
      </c>
    </row>
    <row r="7" spans="1:13" ht="12.75">
      <c r="A7" s="27">
        <v>2</v>
      </c>
      <c r="B7" s="21" t="s">
        <v>34</v>
      </c>
      <c r="C7" s="19">
        <v>30.02</v>
      </c>
      <c r="D7" s="18">
        <f>IF(C7&gt;0,IF(TRUNC(Factoren!$B$5/(C7+Factoren!$D$5)-Factoren!$C$5)&gt;0,TRUNC(Factoren!$B$5/(C7+Factoren!$D$5)-Factoren!$C$5),0),0)</f>
        <v>414</v>
      </c>
      <c r="E7" s="7"/>
      <c r="F7" s="17" t="s">
        <v>40</v>
      </c>
      <c r="G7" s="18">
        <f t="shared" si="0"/>
        <v>778</v>
      </c>
      <c r="H7" s="18"/>
      <c r="I7" s="20"/>
      <c r="J7" s="20">
        <v>407</v>
      </c>
      <c r="K7" s="20">
        <v>371</v>
      </c>
      <c r="L7" s="20"/>
      <c r="M7" s="20"/>
    </row>
    <row r="8" spans="1:13" ht="12.75">
      <c r="A8" s="27">
        <v>3</v>
      </c>
      <c r="B8" s="3" t="s">
        <v>35</v>
      </c>
      <c r="C8" s="19">
        <v>33.78</v>
      </c>
      <c r="D8" s="18">
        <f>IF(C8&gt;0,IF(TRUNC(Factoren!$B$5/(C8+Factoren!$D$5)-Factoren!$C$5)&gt;0,TRUNC(Factoren!$B$5/(C8+Factoren!$D$5)-Factoren!$C$5),0),0)</f>
        <v>262</v>
      </c>
      <c r="E8" s="7"/>
      <c r="F8" s="17" t="s">
        <v>36</v>
      </c>
      <c r="G8" s="18">
        <f t="shared" si="0"/>
        <v>3517</v>
      </c>
      <c r="H8" s="18"/>
      <c r="I8" s="20">
        <v>415</v>
      </c>
      <c r="J8" s="20">
        <v>917</v>
      </c>
      <c r="K8" s="20">
        <v>858</v>
      </c>
      <c r="L8" s="20">
        <v>760</v>
      </c>
      <c r="M8" s="20">
        <v>567</v>
      </c>
    </row>
    <row r="9" spans="1:13" ht="12.75">
      <c r="A9" s="28">
        <v>4</v>
      </c>
      <c r="B9" s="3" t="s">
        <v>36</v>
      </c>
      <c r="C9" s="19">
        <v>30</v>
      </c>
      <c r="D9" s="18">
        <f>IF(C9&gt;0,IF(TRUNC(Factoren!$B$5/(C9+Factoren!$D$5)-Factoren!$C$5)&gt;0,TRUNC(Factoren!$B$5/(C9+Factoren!$D$5)-Factoren!$C$5),0),0)</f>
        <v>415</v>
      </c>
      <c r="E9" s="7"/>
      <c r="F9" s="17" t="s">
        <v>38</v>
      </c>
      <c r="G9" s="18">
        <f t="shared" si="0"/>
        <v>1992</v>
      </c>
      <c r="H9" s="18"/>
      <c r="I9" s="20"/>
      <c r="J9" s="20">
        <v>784</v>
      </c>
      <c r="K9" s="20">
        <v>620</v>
      </c>
      <c r="L9" s="20">
        <v>588</v>
      </c>
      <c r="M9" s="20"/>
    </row>
    <row r="10" spans="1:13" ht="12.75">
      <c r="A10" s="28">
        <v>5</v>
      </c>
      <c r="B10" s="3" t="s">
        <v>37</v>
      </c>
      <c r="C10" s="19">
        <v>33.81</v>
      </c>
      <c r="D10" s="18">
        <f>IF(C10&gt;0,IF(TRUNC(Factoren!$B$5/(C10+Factoren!$D$5)-Factoren!$C$5)&gt;0,TRUNC(Factoren!$B$5/(C10+Factoren!$D$5)-Factoren!$C$5),0),0)</f>
        <v>261</v>
      </c>
      <c r="E10" s="7"/>
      <c r="F10" s="17" t="s">
        <v>42</v>
      </c>
      <c r="G10" s="18">
        <f t="shared" si="0"/>
        <v>2151</v>
      </c>
      <c r="H10" s="18"/>
      <c r="I10" s="20"/>
      <c r="J10" s="20">
        <v>1285</v>
      </c>
      <c r="K10" s="20">
        <v>866</v>
      </c>
      <c r="L10" s="20"/>
      <c r="M10" s="20"/>
    </row>
    <row r="11" spans="1:13" ht="12.75">
      <c r="A11" s="28">
        <v>6</v>
      </c>
      <c r="B11" s="3"/>
      <c r="C11" s="19"/>
      <c r="D11" s="18">
        <f>IF(C11&gt;0,IF(TRUNC(Factoren!$B$5/(C11+Factoren!$D$5)-Factoren!$C$5)&gt;0,TRUNC(Factoren!$B$5/(C11+Factoren!$D$5)-Factoren!$C$5),0),0)</f>
        <v>0</v>
      </c>
      <c r="E11" s="7"/>
      <c r="F11" s="17"/>
      <c r="G11" s="18">
        <f t="shared" si="0"/>
        <v>0</v>
      </c>
      <c r="H11" s="18"/>
      <c r="I11" s="20"/>
      <c r="J11" s="20"/>
      <c r="K11" s="20"/>
      <c r="L11" s="20"/>
      <c r="M11" s="20"/>
    </row>
    <row r="12" spans="2:31" ht="12.75">
      <c r="B12" s="5"/>
      <c r="C12" s="6"/>
      <c r="D12" s="7"/>
      <c r="E12" s="7"/>
      <c r="F12" s="14"/>
      <c r="G12" s="7"/>
      <c r="H12" s="7"/>
      <c r="I12" s="13"/>
      <c r="J12" s="13"/>
      <c r="K12" s="13"/>
      <c r="L12" s="13"/>
      <c r="M12" s="1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2:31" ht="12.75">
      <c r="B13" s="7"/>
      <c r="C13" s="6"/>
      <c r="D13" s="7"/>
      <c r="E13" s="7"/>
      <c r="F13" s="7"/>
      <c r="G13" s="7"/>
      <c r="H13" s="7"/>
      <c r="I13" s="13"/>
      <c r="J13" s="13"/>
      <c r="K13" s="13"/>
      <c r="L13" s="13"/>
      <c r="M13" s="1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ht="12.75">
      <c r="A14" s="26" t="s">
        <v>1</v>
      </c>
      <c r="B14" s="11" t="s">
        <v>29</v>
      </c>
      <c r="C14" s="12" t="s">
        <v>2</v>
      </c>
      <c r="D14" s="13" t="s">
        <v>3</v>
      </c>
      <c r="E14" s="7"/>
      <c r="F14" s="11" t="s">
        <v>29</v>
      </c>
      <c r="G14" s="13" t="s">
        <v>14</v>
      </c>
      <c r="H14" s="7"/>
      <c r="I14" s="13" t="s">
        <v>13</v>
      </c>
      <c r="J14" s="13" t="s">
        <v>9</v>
      </c>
      <c r="K14" s="13" t="s">
        <v>10</v>
      </c>
      <c r="L14" s="13" t="s">
        <v>11</v>
      </c>
      <c r="M14" s="13" t="s">
        <v>12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ht="12.75">
      <c r="A15" s="27">
        <v>1</v>
      </c>
      <c r="B15" s="3" t="s">
        <v>38</v>
      </c>
      <c r="C15" s="19">
        <v>33.71</v>
      </c>
      <c r="D15" s="18">
        <f>IF(C15&gt;0,IF(TRUNC(Factoren!$B$5/(C15+Factoren!$D$5)-Factoren!$C$5)&gt;0,TRUNC(Factoren!$B$5/(C15+Factoren!$D$5)-Factoren!$C$5),0),0)</f>
        <v>264</v>
      </c>
      <c r="E15" s="7"/>
      <c r="F15" s="17" t="s">
        <v>39</v>
      </c>
      <c r="G15" s="18">
        <f aca="true" t="shared" si="1" ref="G15:G20">SUM(I15:M15)</f>
        <v>3392</v>
      </c>
      <c r="H15" s="18"/>
      <c r="I15" s="20">
        <v>372</v>
      </c>
      <c r="J15" s="20">
        <v>1002</v>
      </c>
      <c r="K15" s="20">
        <v>744</v>
      </c>
      <c r="L15" s="20">
        <v>644</v>
      </c>
      <c r="M15" s="20">
        <v>630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ht="12.75">
      <c r="A16" s="27">
        <v>2</v>
      </c>
      <c r="B16" s="21" t="s">
        <v>39</v>
      </c>
      <c r="C16" s="19">
        <v>30.96</v>
      </c>
      <c r="D16" s="18">
        <f>IF(C16&gt;0,IF(TRUNC(Factoren!$B$5/(C16+Factoren!$D$5)-Factoren!$C$5)&gt;0,TRUNC(Factoren!$B$5/(C16+Factoren!$D$5)-Factoren!$C$5),0),0)</f>
        <v>372</v>
      </c>
      <c r="E16" s="7"/>
      <c r="F16" s="17" t="s">
        <v>40</v>
      </c>
      <c r="G16" s="18">
        <f t="shared" si="1"/>
        <v>3081</v>
      </c>
      <c r="H16" s="18"/>
      <c r="I16" s="20">
        <v>325</v>
      </c>
      <c r="J16" s="20">
        <v>802</v>
      </c>
      <c r="K16" s="20">
        <v>697</v>
      </c>
      <c r="L16" s="20">
        <v>669</v>
      </c>
      <c r="M16" s="20">
        <v>588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ht="12.75">
      <c r="A17" s="27">
        <v>3</v>
      </c>
      <c r="B17" s="3" t="s">
        <v>40</v>
      </c>
      <c r="C17" s="19">
        <v>32.1</v>
      </c>
      <c r="D17" s="18">
        <f>IF(C17&gt;0,IF(TRUNC(Factoren!$B$5/(C17+Factoren!$D$5)-Factoren!$C$5)&gt;0,TRUNC(Factoren!$B$5/(C17+Factoren!$D$5)-Factoren!$C$5),0),0)</f>
        <v>325</v>
      </c>
      <c r="E17" s="7"/>
      <c r="F17" s="17" t="s">
        <v>36</v>
      </c>
      <c r="G17" s="18">
        <f t="shared" si="1"/>
        <v>0</v>
      </c>
      <c r="H17" s="18"/>
      <c r="I17" s="20"/>
      <c r="J17" s="20"/>
      <c r="K17" s="20"/>
      <c r="L17" s="20"/>
      <c r="M17" s="20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ht="12.75">
      <c r="A18" s="28">
        <v>4</v>
      </c>
      <c r="B18" s="3"/>
      <c r="C18" s="19"/>
      <c r="D18" s="18">
        <f>IF(C18&gt;0,IF(TRUNC(Factoren!$B$5/(C18+Factoren!$D$5)-Factoren!$C$5)&gt;0,TRUNC(Factoren!$B$5/(C18+Factoren!$D$5)-Factoren!$C$5),0),0)</f>
        <v>0</v>
      </c>
      <c r="E18" s="7"/>
      <c r="F18" s="17" t="s">
        <v>38</v>
      </c>
      <c r="G18" s="18">
        <f t="shared" si="1"/>
        <v>2725</v>
      </c>
      <c r="H18" s="18"/>
      <c r="I18" s="20">
        <v>264</v>
      </c>
      <c r="J18" s="20">
        <v>786</v>
      </c>
      <c r="K18" s="20">
        <v>664</v>
      </c>
      <c r="L18" s="20">
        <v>530</v>
      </c>
      <c r="M18" s="20">
        <v>481</v>
      </c>
      <c r="R18" s="24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2.75">
      <c r="A19" s="28">
        <v>5</v>
      </c>
      <c r="B19" s="3"/>
      <c r="C19" s="19"/>
      <c r="D19" s="18">
        <f>IF(C19&gt;0,IF(TRUNC(Factoren!$B$5/(C19+Factoren!$D$5)-Factoren!$C$5)&gt;0,TRUNC(Factoren!$B$5/(C19+Factoren!$D$5)-Factoren!$C$5),0),0)</f>
        <v>0</v>
      </c>
      <c r="E19" s="7"/>
      <c r="F19" s="17" t="s">
        <v>42</v>
      </c>
      <c r="G19" s="18">
        <f t="shared" si="1"/>
        <v>648</v>
      </c>
      <c r="H19" s="18"/>
      <c r="I19" s="20"/>
      <c r="J19" s="20">
        <v>648</v>
      </c>
      <c r="K19" s="20"/>
      <c r="L19" s="20"/>
      <c r="M19" s="20"/>
      <c r="R19" s="24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2.75">
      <c r="A20" s="28">
        <v>6</v>
      </c>
      <c r="B20" s="3"/>
      <c r="C20" s="19"/>
      <c r="D20" s="18">
        <f>IF(C20&gt;0,IF(TRUNC(Factoren!$B$5/(C20+Factoren!$D$5)-Factoren!$C$5)&gt;0,TRUNC(Factoren!$B$5/(C20+Factoren!$D$5)-Factoren!$C$5),0),0)</f>
        <v>0</v>
      </c>
      <c r="E20" s="7"/>
      <c r="F20" s="17"/>
      <c r="G20" s="18">
        <f t="shared" si="1"/>
        <v>0</v>
      </c>
      <c r="H20" s="18"/>
      <c r="I20" s="20"/>
      <c r="J20" s="20"/>
      <c r="K20" s="20"/>
      <c r="L20" s="20"/>
      <c r="M20" s="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2:13" ht="12.75">
      <c r="B21" s="5"/>
      <c r="C21" s="6"/>
      <c r="D21" s="7"/>
      <c r="E21" s="7"/>
      <c r="J21" s="30"/>
      <c r="K21" s="30"/>
      <c r="L21" s="30"/>
      <c r="M21" s="30"/>
    </row>
    <row r="22" spans="2:13" ht="12.75">
      <c r="B22" s="7"/>
      <c r="C22" s="6"/>
      <c r="D22" s="7"/>
      <c r="E22" s="7"/>
      <c r="F22" s="7"/>
      <c r="G22" s="7"/>
      <c r="H22" s="7"/>
      <c r="I22" s="13"/>
      <c r="J22" s="13"/>
      <c r="K22" s="13"/>
      <c r="L22" s="13"/>
      <c r="M22" s="13"/>
    </row>
    <row r="23" spans="1:13" ht="12.75">
      <c r="A23" s="29" t="s">
        <v>0</v>
      </c>
      <c r="B23" s="11" t="s">
        <v>26</v>
      </c>
      <c r="C23" s="12" t="s">
        <v>2</v>
      </c>
      <c r="D23" s="13" t="s">
        <v>3</v>
      </c>
      <c r="E23" s="7"/>
      <c r="F23" s="11" t="s">
        <v>26</v>
      </c>
      <c r="G23" s="13" t="s">
        <v>14</v>
      </c>
      <c r="H23" s="7"/>
      <c r="I23" s="13" t="s">
        <v>13</v>
      </c>
      <c r="J23" s="13" t="s">
        <v>9</v>
      </c>
      <c r="K23" s="13" t="s">
        <v>10</v>
      </c>
      <c r="L23" s="13" t="s">
        <v>11</v>
      </c>
      <c r="M23" s="13" t="s">
        <v>12</v>
      </c>
    </row>
    <row r="24" spans="1:16" ht="12.75">
      <c r="A24" s="27">
        <v>1</v>
      </c>
      <c r="B24" s="3" t="s">
        <v>41</v>
      </c>
      <c r="C24" s="19">
        <v>28.22</v>
      </c>
      <c r="D24" s="18">
        <f>IF(C24&gt;0,IF(TRUNC(Factoren!$B$5/(C24+Factoren!$D$5)-Factoren!$C$5)&gt;0,TRUNC(Factoren!$B$5/(C24+Factoren!$D$5)-Factoren!$C$5),0),0)</f>
        <v>501</v>
      </c>
      <c r="E24" s="7"/>
      <c r="F24" s="17" t="s">
        <v>39</v>
      </c>
      <c r="G24" s="18">
        <f aca="true" t="shared" si="2" ref="G24:G29">SUM(I24:M24)</f>
        <v>4881</v>
      </c>
      <c r="H24" s="18"/>
      <c r="I24" s="20">
        <v>424</v>
      </c>
      <c r="J24" s="20">
        <v>1482</v>
      </c>
      <c r="K24" s="20">
        <v>1086</v>
      </c>
      <c r="L24" s="20">
        <v>976</v>
      </c>
      <c r="M24" s="20">
        <v>913</v>
      </c>
      <c r="P24"/>
    </row>
    <row r="25" spans="1:13" ht="12.75">
      <c r="A25" s="27">
        <v>2</v>
      </c>
      <c r="B25" s="21" t="s">
        <v>34</v>
      </c>
      <c r="C25" s="19">
        <v>29.81</v>
      </c>
      <c r="D25" s="18">
        <f>IF(C25&gt;0,IF(TRUNC(Factoren!$B$5/(C25+Factoren!$D$5)-Factoren!$C$5)&gt;0,TRUNC(Factoren!$B$5/(C25+Factoren!$D$5)-Factoren!$C$5),0),0)</f>
        <v>424</v>
      </c>
      <c r="E25" s="7"/>
      <c r="F25" s="17" t="s">
        <v>40</v>
      </c>
      <c r="G25" s="18">
        <f t="shared" si="2"/>
        <v>2091</v>
      </c>
      <c r="H25" s="18"/>
      <c r="I25" s="20"/>
      <c r="J25" s="20">
        <v>874</v>
      </c>
      <c r="K25" s="20">
        <v>654</v>
      </c>
      <c r="L25" s="20">
        <v>563</v>
      </c>
      <c r="M25" s="20"/>
    </row>
    <row r="26" spans="1:13" ht="12.75">
      <c r="A26" s="27">
        <v>3</v>
      </c>
      <c r="B26" s="3" t="s">
        <v>35</v>
      </c>
      <c r="C26" s="19">
        <v>32.53</v>
      </c>
      <c r="D26" s="18">
        <f>IF(C26&gt;0,IF(TRUNC(Factoren!$B$5/(C26+Factoren!$D$5)-Factoren!$C$5)&gt;0,TRUNC(Factoren!$B$5/(C26+Factoren!$D$5)-Factoren!$C$5),0),0)</f>
        <v>308</v>
      </c>
      <c r="E26" s="7"/>
      <c r="F26" s="17" t="s">
        <v>36</v>
      </c>
      <c r="G26" s="18">
        <f t="shared" si="2"/>
        <v>2808</v>
      </c>
      <c r="H26" s="18"/>
      <c r="I26" s="20"/>
      <c r="J26" s="20">
        <v>1280</v>
      </c>
      <c r="K26" s="20">
        <v>933</v>
      </c>
      <c r="L26" s="20">
        <v>595</v>
      </c>
      <c r="M26" s="20"/>
    </row>
    <row r="27" spans="1:13" ht="12.75">
      <c r="A27" s="27">
        <v>4</v>
      </c>
      <c r="B27" s="3" t="s">
        <v>42</v>
      </c>
      <c r="C27" s="19">
        <v>29.92</v>
      </c>
      <c r="D27" s="18">
        <f>IF(C27&gt;0,IF(TRUNC(Factoren!$B$5/(C27+Factoren!$D$5)-Factoren!$C$5)&gt;0,TRUNC(Factoren!$B$5/(C27+Factoren!$D$5)-Factoren!$C$5),0),0)</f>
        <v>418</v>
      </c>
      <c r="E27" s="7"/>
      <c r="F27" s="17" t="s">
        <v>38</v>
      </c>
      <c r="G27" s="18">
        <f t="shared" si="2"/>
        <v>5334</v>
      </c>
      <c r="H27" s="18"/>
      <c r="I27" s="20">
        <v>501</v>
      </c>
      <c r="J27" s="20">
        <v>1386</v>
      </c>
      <c r="K27" s="20">
        <v>1237</v>
      </c>
      <c r="L27" s="20">
        <v>1142</v>
      </c>
      <c r="M27" s="20">
        <v>1068</v>
      </c>
    </row>
    <row r="28" spans="1:14" ht="12.75">
      <c r="A28" s="27">
        <v>5</v>
      </c>
      <c r="B28" s="3" t="s">
        <v>43</v>
      </c>
      <c r="C28" s="19">
        <v>33.09</v>
      </c>
      <c r="D28" s="18">
        <f>IF(C28&gt;0,IF(TRUNC(Factoren!$B$5/(C28+Factoren!$D$5)-Factoren!$C$5)&gt;0,TRUNC(Factoren!$B$5/(C28+Factoren!$D$5)-Factoren!$C$5),0),0)</f>
        <v>287</v>
      </c>
      <c r="F28" s="17" t="s">
        <v>42</v>
      </c>
      <c r="G28" s="18">
        <f t="shared" si="2"/>
        <v>4613</v>
      </c>
      <c r="H28" s="18"/>
      <c r="I28" s="20">
        <v>418</v>
      </c>
      <c r="J28" s="20">
        <v>1149</v>
      </c>
      <c r="K28" s="20">
        <v>1119</v>
      </c>
      <c r="L28" s="20">
        <v>1076</v>
      </c>
      <c r="M28" s="20">
        <v>851</v>
      </c>
      <c r="N28" s="7"/>
    </row>
    <row r="29" spans="1:14" ht="12.75">
      <c r="A29" s="27">
        <v>6</v>
      </c>
      <c r="B29" s="3" t="s">
        <v>37</v>
      </c>
      <c r="C29" s="19">
        <v>32.62</v>
      </c>
      <c r="D29" s="18">
        <f>IF(C29&gt;0,IF(TRUNC(Factoren!$B$5/(C29+Factoren!$D$5)-Factoren!$C$5)&gt;0,TRUNC(Factoren!$B$5/(C29+Factoren!$D$5)-Factoren!$C$5),0),0)</f>
        <v>305</v>
      </c>
      <c r="F29" s="17"/>
      <c r="G29" s="18">
        <f t="shared" si="2"/>
        <v>0</v>
      </c>
      <c r="H29" s="18"/>
      <c r="I29" s="20"/>
      <c r="J29" s="20"/>
      <c r="K29" s="20"/>
      <c r="L29" s="20"/>
      <c r="M29" s="20"/>
      <c r="N29" s="7"/>
    </row>
    <row r="30" spans="2:13" ht="12.75">
      <c r="B30" s="4"/>
      <c r="C30" s="6"/>
      <c r="D30" s="7"/>
      <c r="E30" s="7"/>
      <c r="J30" s="30"/>
      <c r="K30" s="30"/>
      <c r="L30" s="30"/>
      <c r="M30" s="30"/>
    </row>
    <row r="31" spans="2:13" ht="12.75">
      <c r="B31" s="7"/>
      <c r="C31" s="6"/>
      <c r="D31" s="7"/>
      <c r="E31" s="7"/>
      <c r="F31" s="7"/>
      <c r="G31" s="7"/>
      <c r="H31" s="7"/>
      <c r="I31" s="13"/>
      <c r="J31" s="13"/>
      <c r="K31" s="13"/>
      <c r="L31" s="13"/>
      <c r="M31" s="13"/>
    </row>
    <row r="32" spans="1:13" ht="12.75">
      <c r="A32" s="29" t="s">
        <v>0</v>
      </c>
      <c r="B32" s="15" t="s">
        <v>27</v>
      </c>
      <c r="C32" s="12"/>
      <c r="D32" s="13" t="s">
        <v>3</v>
      </c>
      <c r="E32" s="7"/>
      <c r="F32" s="15" t="s">
        <v>27</v>
      </c>
      <c r="G32" s="13" t="s">
        <v>14</v>
      </c>
      <c r="H32" s="7"/>
      <c r="I32" s="13" t="s">
        <v>13</v>
      </c>
      <c r="J32" s="13" t="s">
        <v>9</v>
      </c>
      <c r="K32" s="13" t="s">
        <v>10</v>
      </c>
      <c r="L32" s="13" t="s">
        <v>11</v>
      </c>
      <c r="M32" s="13" t="s">
        <v>12</v>
      </c>
    </row>
    <row r="33" spans="1:13" ht="12.75">
      <c r="A33" s="27">
        <v>1</v>
      </c>
      <c r="B33" s="3" t="s">
        <v>38</v>
      </c>
      <c r="C33" s="19">
        <v>28.56</v>
      </c>
      <c r="D33" s="18">
        <f>IF(C33&gt;0,IF(TRUNC(Factoren!$B$5/(C33+Factoren!$D$5)-Factoren!$C$5)&gt;0,TRUNC(Factoren!$B$5/(C33+Factoren!$D$5)-Factoren!$C$5),0),0)</f>
        <v>484</v>
      </c>
      <c r="E33" s="7"/>
      <c r="F33" s="17" t="s">
        <v>39</v>
      </c>
      <c r="G33" s="18">
        <f aca="true" t="shared" si="3" ref="G33:G38">SUM(I33:M33)</f>
        <v>5149</v>
      </c>
      <c r="H33" s="18"/>
      <c r="I33" s="20">
        <v>600</v>
      </c>
      <c r="J33" s="20">
        <v>1248</v>
      </c>
      <c r="K33" s="20">
        <v>1231</v>
      </c>
      <c r="L33" s="20">
        <v>1042</v>
      </c>
      <c r="M33" s="20">
        <v>1028</v>
      </c>
    </row>
    <row r="34" spans="1:13" ht="12.75">
      <c r="A34" s="27">
        <v>2</v>
      </c>
      <c r="B34" s="3" t="s">
        <v>34</v>
      </c>
      <c r="C34" s="19">
        <v>26.42</v>
      </c>
      <c r="D34" s="18">
        <f>IF(C34&gt;0,IF(TRUNC(Factoren!$B$5/(C34+Factoren!$D$5)-Factoren!$C$5)&gt;0,TRUNC(Factoren!$B$5/(C34+Factoren!$D$5)-Factoren!$C$5),0),0)</f>
        <v>600</v>
      </c>
      <c r="E34" s="7"/>
      <c r="F34" s="17" t="s">
        <v>40</v>
      </c>
      <c r="G34" s="18">
        <f t="shared" si="3"/>
        <v>1487</v>
      </c>
      <c r="H34" s="18"/>
      <c r="I34" s="20"/>
      <c r="J34" s="20">
        <v>804</v>
      </c>
      <c r="K34" s="20">
        <v>683</v>
      </c>
      <c r="L34" s="20"/>
      <c r="M34" s="20"/>
    </row>
    <row r="35" spans="1:13" ht="12.75">
      <c r="A35" s="27">
        <v>3</v>
      </c>
      <c r="B35" s="3" t="s">
        <v>44</v>
      </c>
      <c r="C35" s="19">
        <v>28.43</v>
      </c>
      <c r="D35" s="18">
        <f>IF(C35&gt;0,IF(TRUNC(Factoren!$B$5/(C35+Factoren!$D$5)-Factoren!$C$5)&gt;0,TRUNC(Factoren!$B$5/(C35+Factoren!$D$5)-Factoren!$C$5),0),0)</f>
        <v>490</v>
      </c>
      <c r="E35" s="7"/>
      <c r="F35" s="17" t="s">
        <v>36</v>
      </c>
      <c r="G35" s="18">
        <f t="shared" si="3"/>
        <v>827</v>
      </c>
      <c r="H35" s="18"/>
      <c r="I35" s="20"/>
      <c r="J35" s="20">
        <v>827</v>
      </c>
      <c r="K35" s="20"/>
      <c r="L35" s="20"/>
      <c r="M35" s="20"/>
    </row>
    <row r="36" spans="1:15" ht="12.75">
      <c r="A36" s="27">
        <v>4</v>
      </c>
      <c r="B36" s="21" t="s">
        <v>45</v>
      </c>
      <c r="C36" s="19">
        <v>37.53</v>
      </c>
      <c r="D36" s="18">
        <f>IF(C36&gt;0,IF(TRUNC(Factoren!$B$5/(C36+Factoren!$D$5)-Factoren!$C$5)&gt;0,TRUNC(Factoren!$B$5/(C36+Factoren!$D$5)-Factoren!$C$5),0),0)</f>
        <v>140</v>
      </c>
      <c r="E36" s="7"/>
      <c r="F36" s="17" t="s">
        <v>38</v>
      </c>
      <c r="G36" s="18">
        <f t="shared" si="3"/>
        <v>4167</v>
      </c>
      <c r="H36" s="18"/>
      <c r="I36" s="20">
        <v>484</v>
      </c>
      <c r="J36" s="20">
        <v>1018</v>
      </c>
      <c r="K36" s="20">
        <v>1013</v>
      </c>
      <c r="L36" s="20">
        <v>900</v>
      </c>
      <c r="M36" s="20">
        <v>752</v>
      </c>
      <c r="N36" s="7"/>
      <c r="O36" s="7"/>
    </row>
    <row r="37" spans="1:13" ht="12.75">
      <c r="A37" s="27">
        <v>5</v>
      </c>
      <c r="B37" s="3" t="s">
        <v>46</v>
      </c>
      <c r="C37" s="19">
        <v>31.94</v>
      </c>
      <c r="D37" s="18">
        <f>IF(C37&gt;0,IF(TRUNC(Factoren!$B$5/(C37+Factoren!$D$5)-Factoren!$C$5)&gt;0,TRUNC(Factoren!$B$5/(C37+Factoren!$D$5)-Factoren!$C$5),0),0)</f>
        <v>332</v>
      </c>
      <c r="E37" s="7"/>
      <c r="F37" s="17" t="s">
        <v>42</v>
      </c>
      <c r="G37" s="18">
        <f t="shared" si="3"/>
        <v>2410</v>
      </c>
      <c r="H37" s="18"/>
      <c r="I37" s="20"/>
      <c r="J37" s="20">
        <v>851</v>
      </c>
      <c r="K37" s="20">
        <v>794</v>
      </c>
      <c r="L37" s="20">
        <v>765</v>
      </c>
      <c r="M37" s="20"/>
    </row>
    <row r="38" spans="1:13" ht="12.75">
      <c r="A38" s="27">
        <v>6</v>
      </c>
      <c r="B38" s="3" t="s">
        <v>37</v>
      </c>
      <c r="C38" s="19">
        <v>32.03</v>
      </c>
      <c r="D38" s="18">
        <f>IF(C38&gt;0,IF(TRUNC(Factoren!$B$5/(C38+Factoren!$D$5)-Factoren!$C$5)&gt;0,TRUNC(Factoren!$B$5/(C38+Factoren!$D$5)-Factoren!$C$5),0),0)</f>
        <v>328</v>
      </c>
      <c r="E38" s="7"/>
      <c r="F38" s="17"/>
      <c r="G38" s="18">
        <f t="shared" si="3"/>
        <v>0</v>
      </c>
      <c r="H38" s="18"/>
      <c r="I38" s="20"/>
      <c r="J38" s="20"/>
      <c r="K38" s="20"/>
      <c r="L38" s="20"/>
      <c r="M38" s="20"/>
    </row>
    <row r="39" spans="2:13" ht="12.75">
      <c r="B39" s="5"/>
      <c r="C39" s="6"/>
      <c r="D39" s="13"/>
      <c r="E39" s="7"/>
      <c r="F39" s="14"/>
      <c r="G39" s="7"/>
      <c r="H39" s="7"/>
      <c r="I39" s="13"/>
      <c r="J39" s="13"/>
      <c r="K39" s="13"/>
      <c r="L39" s="13"/>
      <c r="M39" s="13"/>
    </row>
    <row r="40" spans="2:13" ht="12.75">
      <c r="B40" s="7"/>
      <c r="C40" s="6"/>
      <c r="D40" s="7"/>
      <c r="E40" s="7"/>
      <c r="F40" s="14"/>
      <c r="G40" s="7"/>
      <c r="H40" s="7"/>
      <c r="I40" s="13"/>
      <c r="J40" s="13"/>
      <c r="K40" s="13"/>
      <c r="L40" s="13"/>
      <c r="M40" s="13"/>
    </row>
    <row r="41" spans="1:13" ht="12.75">
      <c r="A41" s="29" t="s">
        <v>0</v>
      </c>
      <c r="B41" s="15" t="s">
        <v>15</v>
      </c>
      <c r="C41" s="12" t="s">
        <v>2</v>
      </c>
      <c r="D41" s="13" t="s">
        <v>3</v>
      </c>
      <c r="E41" s="7"/>
      <c r="F41" s="15" t="s">
        <v>15</v>
      </c>
      <c r="G41" s="13" t="s">
        <v>14</v>
      </c>
      <c r="H41" s="7"/>
      <c r="I41" s="13" t="s">
        <v>13</v>
      </c>
      <c r="J41" s="13" t="s">
        <v>9</v>
      </c>
      <c r="K41" s="13" t="s">
        <v>10</v>
      </c>
      <c r="L41" s="13" t="s">
        <v>11</v>
      </c>
      <c r="M41" s="13" t="s">
        <v>12</v>
      </c>
    </row>
    <row r="42" spans="1:13" ht="12.75">
      <c r="A42" s="27">
        <v>1</v>
      </c>
      <c r="B42" s="3" t="s">
        <v>41</v>
      </c>
      <c r="C42" s="19">
        <v>37.08</v>
      </c>
      <c r="D42" s="18">
        <f>IF(C42&gt;0,IF(TRUNC(Factoren!$B$6/(C42+Factoren!$D$6)-Factoren!$C$6)&gt;0,TRUNC(Factoren!$B$6/(C42+Factoren!$D$6)-Factoren!$C$6),0),0)</f>
        <v>567</v>
      </c>
      <c r="E42" s="7"/>
      <c r="F42" s="17" t="s">
        <v>39</v>
      </c>
      <c r="G42" s="18">
        <f aca="true" t="shared" si="4" ref="G42:G47">SUM(I42:M42)</f>
        <v>4386</v>
      </c>
      <c r="H42" s="18"/>
      <c r="I42" s="20">
        <v>423</v>
      </c>
      <c r="J42" s="20">
        <v>1035</v>
      </c>
      <c r="K42" s="20">
        <v>1031</v>
      </c>
      <c r="L42" s="20">
        <v>978</v>
      </c>
      <c r="M42" s="20">
        <v>919</v>
      </c>
    </row>
    <row r="43" spans="1:13" ht="12.75">
      <c r="A43" s="27">
        <v>2</v>
      </c>
      <c r="B43" s="3" t="s">
        <v>34</v>
      </c>
      <c r="C43" s="19">
        <v>40.76</v>
      </c>
      <c r="D43" s="18">
        <f>IF(C43&gt;0,IF(TRUNC(Factoren!$B$6/(C43+Factoren!$D$6)-Factoren!$C$6)&gt;0,TRUNC(Factoren!$B$6/(C43+Factoren!$D$6)-Factoren!$C$6),0),0)</f>
        <v>423</v>
      </c>
      <c r="E43" s="7"/>
      <c r="F43" s="17" t="s">
        <v>40</v>
      </c>
      <c r="G43" s="18">
        <f t="shared" si="4"/>
        <v>5003</v>
      </c>
      <c r="H43" s="18"/>
      <c r="I43" s="20">
        <v>372</v>
      </c>
      <c r="J43" s="20">
        <v>1306</v>
      </c>
      <c r="K43" s="20">
        <v>1249</v>
      </c>
      <c r="L43" s="20">
        <v>1059</v>
      </c>
      <c r="M43" s="20">
        <v>1017</v>
      </c>
    </row>
    <row r="44" spans="1:13" ht="12.75">
      <c r="A44" s="27">
        <v>3</v>
      </c>
      <c r="B44" s="3" t="s">
        <v>40</v>
      </c>
      <c r="C44" s="19">
        <v>42.22</v>
      </c>
      <c r="D44" s="18">
        <f>IF(C44&gt;0,IF(TRUNC(Factoren!$B$6/(C44+Factoren!$D$6)-Factoren!$C$6)&gt;0,TRUNC(Factoren!$B$6/(C44+Factoren!$D$6)-Factoren!$C$6),0),0)</f>
        <v>372</v>
      </c>
      <c r="E44" s="7"/>
      <c r="F44" s="17" t="s">
        <v>36</v>
      </c>
      <c r="G44" s="18">
        <f t="shared" si="4"/>
        <v>4798</v>
      </c>
      <c r="H44" s="18"/>
      <c r="I44" s="20">
        <v>456</v>
      </c>
      <c r="J44" s="20">
        <v>1350</v>
      </c>
      <c r="K44" s="20">
        <v>1255</v>
      </c>
      <c r="L44" s="20">
        <v>927</v>
      </c>
      <c r="M44" s="20">
        <v>810</v>
      </c>
    </row>
    <row r="45" spans="1:13" ht="12.75">
      <c r="A45" s="27">
        <v>4</v>
      </c>
      <c r="B45" s="3" t="s">
        <v>36</v>
      </c>
      <c r="C45" s="19">
        <v>39.85</v>
      </c>
      <c r="D45" s="18">
        <f>IF(C45&gt;0,IF(TRUNC(Factoren!$B$6/(C45+Factoren!$D$6)-Factoren!$C$6)&gt;0,TRUNC(Factoren!$B$6/(C45+Factoren!$D$6)-Factoren!$C$6),0),0)</f>
        <v>456</v>
      </c>
      <c r="E45" s="7"/>
      <c r="F45" s="17" t="s">
        <v>38</v>
      </c>
      <c r="G45" s="18">
        <f t="shared" si="4"/>
        <v>6040</v>
      </c>
      <c r="H45" s="18"/>
      <c r="I45" s="20">
        <v>567</v>
      </c>
      <c r="J45" s="20">
        <v>1497</v>
      </c>
      <c r="K45" s="20">
        <v>1453</v>
      </c>
      <c r="L45" s="20">
        <v>1356</v>
      </c>
      <c r="M45" s="20">
        <v>1167</v>
      </c>
    </row>
    <row r="46" spans="1:13" ht="12.75">
      <c r="A46" s="27">
        <v>5</v>
      </c>
      <c r="B46" s="21" t="s">
        <v>43</v>
      </c>
      <c r="C46" s="19">
        <v>43.51</v>
      </c>
      <c r="D46" s="18">
        <f>IF(C46&gt;0,IF(TRUNC(Factoren!$B$6/(C46+Factoren!$D$6)-Factoren!$C$6)&gt;0,TRUNC(Factoren!$B$6/(C46+Factoren!$D$6)-Factoren!$C$6),0),0)</f>
        <v>331</v>
      </c>
      <c r="E46" s="7"/>
      <c r="F46" s="17" t="s">
        <v>42</v>
      </c>
      <c r="G46" s="18">
        <f t="shared" si="4"/>
        <v>891</v>
      </c>
      <c r="H46" s="18"/>
      <c r="I46" s="20"/>
      <c r="J46" s="20">
        <v>891</v>
      </c>
      <c r="K46" s="20"/>
      <c r="L46" s="20"/>
      <c r="M46" s="20"/>
    </row>
    <row r="47" spans="1:13" ht="12.75">
      <c r="A47" s="27">
        <v>6</v>
      </c>
      <c r="B47" s="21" t="s">
        <v>45</v>
      </c>
      <c r="C47" s="19">
        <v>43.66</v>
      </c>
      <c r="D47" s="18">
        <f>IF(C47&gt;0,IF(TRUNC(Factoren!$B$6/(C47+Factoren!$D$6)-Factoren!$C$6)&gt;0,TRUNC(Factoren!$B$6/(C47+Factoren!$D$6)-Factoren!$C$6),0),0)</f>
        <v>326</v>
      </c>
      <c r="E47" s="7"/>
      <c r="F47" s="17"/>
      <c r="G47" s="18">
        <f t="shared" si="4"/>
        <v>0</v>
      </c>
      <c r="H47" s="18"/>
      <c r="I47" s="20"/>
      <c r="J47" s="20"/>
      <c r="K47" s="20"/>
      <c r="L47" s="20"/>
      <c r="M47" s="20"/>
    </row>
    <row r="48" spans="2:13" ht="12.75">
      <c r="B48" s="4"/>
      <c r="C48" s="6"/>
      <c r="D48" s="7"/>
      <c r="E48" s="7"/>
      <c r="F48" s="14"/>
      <c r="G48" s="7"/>
      <c r="H48" s="7"/>
      <c r="I48" s="13"/>
      <c r="J48" s="13"/>
      <c r="K48" s="13"/>
      <c r="L48" s="13"/>
      <c r="M48" s="13"/>
    </row>
    <row r="49" spans="2:13" ht="12.75">
      <c r="B49" s="4"/>
      <c r="C49" s="6"/>
      <c r="D49" s="7"/>
      <c r="E49" s="7"/>
      <c r="F49" s="14"/>
      <c r="G49" s="7"/>
      <c r="H49" s="7"/>
      <c r="I49" s="13"/>
      <c r="J49" s="13"/>
      <c r="K49" s="13"/>
      <c r="L49" s="13"/>
      <c r="M49" s="13"/>
    </row>
    <row r="50" spans="1:13" ht="12.75">
      <c r="A50" s="29" t="s">
        <v>0</v>
      </c>
      <c r="B50" s="15" t="s">
        <v>16</v>
      </c>
      <c r="C50" s="12" t="s">
        <v>2</v>
      </c>
      <c r="D50" s="13" t="s">
        <v>30</v>
      </c>
      <c r="E50" s="7"/>
      <c r="F50" s="15" t="s">
        <v>16</v>
      </c>
      <c r="G50" s="13" t="s">
        <v>14</v>
      </c>
      <c r="H50" s="7"/>
      <c r="I50" s="13" t="s">
        <v>13</v>
      </c>
      <c r="J50" s="13" t="s">
        <v>9</v>
      </c>
      <c r="K50" s="13" t="s">
        <v>10</v>
      </c>
      <c r="L50" s="13" t="s">
        <v>11</v>
      </c>
      <c r="M50" s="13" t="s">
        <v>12</v>
      </c>
    </row>
    <row r="51" spans="1:13" ht="12.75">
      <c r="A51" s="27">
        <v>1</v>
      </c>
      <c r="B51" s="3" t="s">
        <v>41</v>
      </c>
      <c r="C51" s="19">
        <v>38.63</v>
      </c>
      <c r="D51" s="18">
        <f>IF(C51&gt;0,IF(TRUNC(Factoren!$B$6/(C51+Factoren!$D$6)-Factoren!$C$6)&gt;0,TRUNC(Factoren!$B$6/(C51+Factoren!$D$6)-Factoren!$C$6),0),0)</f>
        <v>503</v>
      </c>
      <c r="E51" s="7"/>
      <c r="F51" s="17" t="s">
        <v>39</v>
      </c>
      <c r="G51" s="18">
        <f aca="true" t="shared" si="5" ref="G51:G56">SUM(I51:M51)</f>
        <v>5976</v>
      </c>
      <c r="H51" s="18"/>
      <c r="I51" s="20">
        <v>573</v>
      </c>
      <c r="J51" s="20">
        <v>1458</v>
      </c>
      <c r="K51" s="20">
        <v>1454</v>
      </c>
      <c r="L51" s="20">
        <v>1313</v>
      </c>
      <c r="M51" s="20">
        <v>1178</v>
      </c>
    </row>
    <row r="52" spans="1:13" ht="12.75">
      <c r="A52" s="27">
        <v>2</v>
      </c>
      <c r="B52" s="21" t="s">
        <v>34</v>
      </c>
      <c r="C52" s="19">
        <v>36.93</v>
      </c>
      <c r="D52" s="18">
        <f>IF(C52&gt;0,IF(TRUNC(Factoren!$B$6/(C52+Factoren!$D$6)-Factoren!$C$6)&gt;0,TRUNC(Factoren!$B$6/(C52+Factoren!$D$6)-Factoren!$C$6),0),0)</f>
        <v>573</v>
      </c>
      <c r="E52" s="7"/>
      <c r="F52" s="17" t="s">
        <v>40</v>
      </c>
      <c r="G52" s="18">
        <f t="shared" si="5"/>
        <v>5682</v>
      </c>
      <c r="H52" s="18"/>
      <c r="I52" s="20">
        <v>496</v>
      </c>
      <c r="J52" s="20">
        <v>1371</v>
      </c>
      <c r="K52" s="20">
        <v>1337</v>
      </c>
      <c r="L52" s="20">
        <v>1332</v>
      </c>
      <c r="M52" s="20">
        <v>1146</v>
      </c>
    </row>
    <row r="53" spans="1:13" ht="12.75">
      <c r="A53" s="27">
        <v>3</v>
      </c>
      <c r="B53" s="3" t="s">
        <v>47</v>
      </c>
      <c r="C53" s="19">
        <v>38.79</v>
      </c>
      <c r="D53" s="18">
        <f>IF(C53&gt;0,IF(TRUNC(Factoren!$B$6/(C53+Factoren!$D$6)-Factoren!$C$6)&gt;0,TRUNC(Factoren!$B$6/(C53+Factoren!$D$6)-Factoren!$C$6),0),0)</f>
        <v>496</v>
      </c>
      <c r="E53" s="7"/>
      <c r="F53" s="17" t="s">
        <v>36</v>
      </c>
      <c r="G53" s="18">
        <f t="shared" si="5"/>
        <v>5963</v>
      </c>
      <c r="H53" s="18"/>
      <c r="I53" s="20">
        <v>580</v>
      </c>
      <c r="J53" s="20">
        <v>1555</v>
      </c>
      <c r="K53" s="20">
        <v>1504</v>
      </c>
      <c r="L53" s="20">
        <v>1163</v>
      </c>
      <c r="M53" s="20">
        <v>1161</v>
      </c>
    </row>
    <row r="54" spans="1:13" ht="12.75">
      <c r="A54" s="27">
        <v>4</v>
      </c>
      <c r="B54" s="3" t="s">
        <v>36</v>
      </c>
      <c r="C54" s="19">
        <v>36.77</v>
      </c>
      <c r="D54" s="18">
        <f>IF(C54&gt;0,IF(TRUNC(Factoren!$B$6/(C54+Factoren!$D$6)-Factoren!$C$6)&gt;0,TRUNC(Factoren!$B$6/(C54+Factoren!$D$6)-Factoren!$C$6),0),0)</f>
        <v>580</v>
      </c>
      <c r="E54" s="7"/>
      <c r="F54" s="17" t="s">
        <v>38</v>
      </c>
      <c r="G54" s="18">
        <f t="shared" si="5"/>
        <v>5653</v>
      </c>
      <c r="H54" s="18"/>
      <c r="I54" s="20">
        <v>503</v>
      </c>
      <c r="J54" s="20">
        <v>1461</v>
      </c>
      <c r="K54" s="20">
        <v>1271</v>
      </c>
      <c r="L54" s="20">
        <v>1224</v>
      </c>
      <c r="M54" s="20">
        <v>1194</v>
      </c>
    </row>
    <row r="55" spans="1:13" ht="12.75">
      <c r="A55" s="27">
        <v>5</v>
      </c>
      <c r="B55" s="3" t="s">
        <v>43</v>
      </c>
      <c r="C55" s="19">
        <v>40.12</v>
      </c>
      <c r="D55" s="18">
        <f>IF(C55&gt;0,IF(TRUNC(Factoren!$B$6/(C55+Factoren!$D$6)-Factoren!$C$6)&gt;0,TRUNC(Factoren!$B$6/(C55+Factoren!$D$6)-Factoren!$C$6),0),0)</f>
        <v>446</v>
      </c>
      <c r="E55" s="7"/>
      <c r="F55" s="17" t="s">
        <v>42</v>
      </c>
      <c r="G55" s="18">
        <f t="shared" si="5"/>
        <v>2144</v>
      </c>
      <c r="H55" s="18"/>
      <c r="I55" s="20"/>
      <c r="J55" s="20">
        <v>1290</v>
      </c>
      <c r="K55" s="20">
        <v>854</v>
      </c>
      <c r="L55" s="20"/>
      <c r="M55" s="20"/>
    </row>
    <row r="56" spans="1:13" ht="12.75">
      <c r="A56" s="27">
        <v>6</v>
      </c>
      <c r="B56" s="3" t="s">
        <v>48</v>
      </c>
      <c r="C56" s="19">
        <v>41.22</v>
      </c>
      <c r="D56" s="18">
        <f>IF(C56&gt;0,IF(TRUNC(Factoren!$B$6/(C56+Factoren!$D$6)-Factoren!$C$6)&gt;0,TRUNC(Factoren!$B$6/(C56+Factoren!$D$6)-Factoren!$C$6),0),0)</f>
        <v>406</v>
      </c>
      <c r="E56" s="7"/>
      <c r="F56" s="17"/>
      <c r="G56" s="18">
        <f t="shared" si="5"/>
        <v>0</v>
      </c>
      <c r="H56" s="18"/>
      <c r="I56" s="20"/>
      <c r="J56" s="20"/>
      <c r="K56" s="20"/>
      <c r="L56" s="20"/>
      <c r="M56" s="20"/>
    </row>
    <row r="57" spans="5:13" ht="12.75">
      <c r="E57" s="7"/>
      <c r="F57" s="14"/>
      <c r="G57" s="7"/>
      <c r="H57" s="7"/>
      <c r="I57" s="13"/>
      <c r="J57" s="13"/>
      <c r="K57" s="13"/>
      <c r="L57" s="13"/>
      <c r="M57" s="13"/>
    </row>
    <row r="58" spans="5:13" ht="12.75">
      <c r="E58" s="7"/>
      <c r="F58" s="7"/>
      <c r="G58" s="7"/>
      <c r="H58" s="7"/>
      <c r="I58" s="13"/>
      <c r="J58" s="13"/>
      <c r="K58" s="13"/>
      <c r="L58" s="13"/>
      <c r="M58" s="13"/>
    </row>
    <row r="59" spans="1:13" ht="12.75">
      <c r="A59" s="29" t="s">
        <v>0</v>
      </c>
      <c r="B59" s="15" t="s">
        <v>17</v>
      </c>
      <c r="C59" s="12" t="s">
        <v>2</v>
      </c>
      <c r="D59" s="13" t="s">
        <v>3</v>
      </c>
      <c r="E59" s="7"/>
      <c r="F59" s="15" t="s">
        <v>17</v>
      </c>
      <c r="G59" s="13" t="s">
        <v>14</v>
      </c>
      <c r="H59" s="7"/>
      <c r="I59" s="13" t="s">
        <v>13</v>
      </c>
      <c r="J59" s="13" t="s">
        <v>9</v>
      </c>
      <c r="K59" s="13" t="s">
        <v>10</v>
      </c>
      <c r="L59" s="13" t="s">
        <v>11</v>
      </c>
      <c r="M59" s="13" t="s">
        <v>12</v>
      </c>
    </row>
    <row r="60" spans="1:13" ht="12.75">
      <c r="A60" s="27">
        <v>1</v>
      </c>
      <c r="B60" s="3" t="s">
        <v>41</v>
      </c>
      <c r="C60" s="19">
        <v>41.27</v>
      </c>
      <c r="D60" s="18">
        <f>IF(C60&gt;0,IF(TRUNC(Factoren!$B$6/(C60+Factoren!$D$6)-Factoren!$C$6)&gt;0,TRUNC(Factoren!$B$6/(C60+Factoren!$D$6)-Factoren!$C$6),0),0)</f>
        <v>405</v>
      </c>
      <c r="E60" s="7"/>
      <c r="F60" s="17" t="s">
        <v>39</v>
      </c>
      <c r="G60" s="18">
        <f aca="true" t="shared" si="6" ref="G60:G65">SUM(I60:M60)</f>
        <v>4837</v>
      </c>
      <c r="H60" s="18"/>
      <c r="I60" s="20">
        <v>479</v>
      </c>
      <c r="J60" s="20">
        <v>1281</v>
      </c>
      <c r="K60" s="20">
        <v>1067</v>
      </c>
      <c r="L60" s="20">
        <v>1011</v>
      </c>
      <c r="M60" s="20">
        <v>999</v>
      </c>
    </row>
    <row r="61" spans="1:13" ht="12.75">
      <c r="A61" s="27">
        <v>2</v>
      </c>
      <c r="B61" s="3" t="s">
        <v>34</v>
      </c>
      <c r="C61" s="19">
        <v>39.24</v>
      </c>
      <c r="D61" s="18">
        <f>IF(C61&gt;0,IF(TRUNC(Factoren!$B$6/(C61+Factoren!$D$6)-Factoren!$C$6)&gt;0,TRUNC(Factoren!$B$6/(C61+Factoren!$D$6)-Factoren!$C$6),0),0)</f>
        <v>479</v>
      </c>
      <c r="E61" s="7"/>
      <c r="F61" s="17" t="s">
        <v>40</v>
      </c>
      <c r="G61" s="18">
        <f t="shared" si="6"/>
        <v>4221</v>
      </c>
      <c r="H61" s="18"/>
      <c r="I61" s="20">
        <v>396</v>
      </c>
      <c r="J61" s="20">
        <v>1075</v>
      </c>
      <c r="K61" s="20">
        <v>981</v>
      </c>
      <c r="L61" s="20">
        <v>964</v>
      </c>
      <c r="M61" s="20">
        <v>805</v>
      </c>
    </row>
    <row r="62" spans="1:13" ht="12.75">
      <c r="A62" s="27">
        <v>3</v>
      </c>
      <c r="B62" s="3" t="s">
        <v>40</v>
      </c>
      <c r="C62" s="19">
        <v>41.51</v>
      </c>
      <c r="D62" s="18">
        <f>IF(C62&gt;0,IF(TRUNC(Factoren!$B$6/(C62+Factoren!$D$6)-Factoren!$C$6)&gt;0,TRUNC(Factoren!$B$6/(C62+Factoren!$D$6)-Factoren!$C$6),0),0)</f>
        <v>396</v>
      </c>
      <c r="E62" s="7"/>
      <c r="F62" s="17" t="s">
        <v>36</v>
      </c>
      <c r="G62" s="18">
        <f t="shared" si="6"/>
        <v>982</v>
      </c>
      <c r="H62" s="18"/>
      <c r="I62" s="20"/>
      <c r="J62" s="20">
        <v>982</v>
      </c>
      <c r="K62" s="20"/>
      <c r="L62" s="20"/>
      <c r="M62" s="20"/>
    </row>
    <row r="63" spans="1:13" ht="12.75">
      <c r="A63" s="27">
        <v>4</v>
      </c>
      <c r="B63" s="21" t="s">
        <v>49</v>
      </c>
      <c r="C63" s="19">
        <v>40.68</v>
      </c>
      <c r="D63" s="18">
        <f>IF(C63&gt;0,IF(TRUNC(Factoren!$B$6/(C63+Factoren!$D$6)-Factoren!$C$6)&gt;0,TRUNC(Factoren!$B$6/(C63+Factoren!$D$6)-Factoren!$C$6),0),0)</f>
        <v>425</v>
      </c>
      <c r="E63" s="7"/>
      <c r="F63" s="17" t="s">
        <v>38</v>
      </c>
      <c r="G63" s="18">
        <f t="shared" si="6"/>
        <v>4447</v>
      </c>
      <c r="H63" s="18"/>
      <c r="I63" s="20">
        <v>405</v>
      </c>
      <c r="J63" s="20">
        <v>1203</v>
      </c>
      <c r="K63" s="20">
        <v>968</v>
      </c>
      <c r="L63" s="20">
        <v>945</v>
      </c>
      <c r="M63" s="20">
        <v>926</v>
      </c>
    </row>
    <row r="64" spans="1:13" ht="12.75">
      <c r="A64" s="27">
        <v>5</v>
      </c>
      <c r="B64" s="21" t="s">
        <v>43</v>
      </c>
      <c r="C64" s="19">
        <v>44.1</v>
      </c>
      <c r="D64" s="18">
        <f>IF(C64&gt;0,IF(TRUNC(Factoren!$B$6/(C64+Factoren!$D$6)-Factoren!$C$6)&gt;0,TRUNC(Factoren!$B$6/(C64+Factoren!$D$6)-Factoren!$C$6),0),0)</f>
        <v>312</v>
      </c>
      <c r="E64" s="7"/>
      <c r="F64" s="17" t="s">
        <v>42</v>
      </c>
      <c r="G64" s="18">
        <f t="shared" si="6"/>
        <v>3083</v>
      </c>
      <c r="H64" s="18"/>
      <c r="I64" s="20"/>
      <c r="J64" s="20">
        <v>1141</v>
      </c>
      <c r="K64" s="20">
        <v>1100</v>
      </c>
      <c r="L64" s="20">
        <v>842</v>
      </c>
      <c r="M64" s="20"/>
    </row>
    <row r="65" spans="1:13" ht="12.75">
      <c r="A65" s="27">
        <v>6</v>
      </c>
      <c r="B65" s="3" t="s">
        <v>37</v>
      </c>
      <c r="C65" s="19">
        <v>41.89</v>
      </c>
      <c r="D65" s="18">
        <f>IF(C65&gt;0,IF(TRUNC(Factoren!$B$6/(C65+Factoren!$D$6)-Factoren!$C$6)&gt;0,TRUNC(Factoren!$B$6/(C65+Factoren!$D$6)-Factoren!$C$6),0),0)</f>
        <v>383</v>
      </c>
      <c r="E65" s="7"/>
      <c r="F65" s="17"/>
      <c r="G65" s="18">
        <f t="shared" si="6"/>
        <v>0</v>
      </c>
      <c r="H65" s="18"/>
      <c r="I65" s="20"/>
      <c r="J65" s="20"/>
      <c r="K65" s="20"/>
      <c r="L65" s="20"/>
      <c r="M65" s="20"/>
    </row>
    <row r="66" spans="2:13" ht="12.75">
      <c r="B66" s="25"/>
      <c r="C66" s="6"/>
      <c r="D66" s="7"/>
      <c r="E66" s="7"/>
      <c r="J66" s="30"/>
      <c r="K66" s="30"/>
      <c r="L66" s="30"/>
      <c r="M66" s="30"/>
    </row>
    <row r="67" spans="2:13" ht="12.75">
      <c r="B67" s="7"/>
      <c r="C67" s="6"/>
      <c r="D67" s="7"/>
      <c r="E67" s="7"/>
      <c r="F67" s="7"/>
      <c r="G67" s="7"/>
      <c r="H67" s="7"/>
      <c r="I67" s="13"/>
      <c r="J67" s="13"/>
      <c r="K67" s="13"/>
      <c r="L67" s="13"/>
      <c r="M67" s="13"/>
    </row>
    <row r="68" spans="1:13" ht="12.75">
      <c r="A68" s="29" t="s">
        <v>0</v>
      </c>
      <c r="B68" s="15" t="s">
        <v>18</v>
      </c>
      <c r="C68" s="12" t="s">
        <v>2</v>
      </c>
      <c r="D68" s="13" t="s">
        <v>3</v>
      </c>
      <c r="E68" s="7"/>
      <c r="F68" s="15" t="s">
        <v>18</v>
      </c>
      <c r="G68" s="13" t="s">
        <v>14</v>
      </c>
      <c r="H68" s="7"/>
      <c r="I68" s="13" t="s">
        <v>13</v>
      </c>
      <c r="J68" s="13" t="s">
        <v>9</v>
      </c>
      <c r="K68" s="13" t="s">
        <v>10</v>
      </c>
      <c r="L68" s="13" t="s">
        <v>11</v>
      </c>
      <c r="M68" s="13" t="s">
        <v>12</v>
      </c>
    </row>
    <row r="69" spans="1:13" ht="12.75">
      <c r="A69" s="27">
        <v>1</v>
      </c>
      <c r="B69" s="3" t="s">
        <v>38</v>
      </c>
      <c r="C69" s="19">
        <v>36.41</v>
      </c>
      <c r="D69" s="18">
        <f>IF(C69&gt;0,IF(TRUNC(Factoren!$B$6/(C69+Factoren!$D$6)-Factoren!$C$6)&gt;0,TRUNC(Factoren!$B$6/(C69+Factoren!$D$6)-Factoren!$C$6),0),0)</f>
        <v>596</v>
      </c>
      <c r="E69" s="7"/>
      <c r="F69" s="17" t="s">
        <v>39</v>
      </c>
      <c r="G69" s="18">
        <f aca="true" t="shared" si="7" ref="G69:G74">SUM(I69:M69)</f>
        <v>5636</v>
      </c>
      <c r="H69" s="18"/>
      <c r="I69" s="20">
        <v>541</v>
      </c>
      <c r="J69" s="20">
        <v>1322</v>
      </c>
      <c r="K69" s="20">
        <v>1293</v>
      </c>
      <c r="L69" s="20">
        <v>1264</v>
      </c>
      <c r="M69" s="20">
        <v>1216</v>
      </c>
    </row>
    <row r="70" spans="1:13" ht="12.75">
      <c r="A70" s="27">
        <v>2</v>
      </c>
      <c r="B70" s="3" t="s">
        <v>34</v>
      </c>
      <c r="C70" s="19">
        <v>37.69</v>
      </c>
      <c r="D70" s="18">
        <f>IF(C70&gt;0,IF(TRUNC(Factoren!$B$6/(C70+Factoren!$D$6)-Factoren!$C$6)&gt;0,TRUNC(Factoren!$B$6/(C70+Factoren!$D$6)-Factoren!$C$6),0),0)</f>
        <v>541</v>
      </c>
      <c r="E70" s="7"/>
      <c r="F70" s="17" t="s">
        <v>40</v>
      </c>
      <c r="G70" s="18">
        <f t="shared" si="7"/>
        <v>5640</v>
      </c>
      <c r="H70" s="18"/>
      <c r="I70" s="20">
        <v>539</v>
      </c>
      <c r="J70" s="20">
        <v>1431</v>
      </c>
      <c r="K70" s="20">
        <v>1344</v>
      </c>
      <c r="L70" s="20">
        <v>1196</v>
      </c>
      <c r="M70" s="20">
        <v>1130</v>
      </c>
    </row>
    <row r="71" spans="1:13" ht="12.75">
      <c r="A71" s="27">
        <v>3</v>
      </c>
      <c r="B71" s="3" t="s">
        <v>47</v>
      </c>
      <c r="C71" s="19">
        <v>37.74</v>
      </c>
      <c r="D71" s="18">
        <f>IF(C71&gt;0,IF(TRUNC(Factoren!$B$6/(C71+Factoren!$D$6)-Factoren!$C$6)&gt;0,TRUNC(Factoren!$B$6/(C71+Factoren!$D$6)-Factoren!$C$6),0),0)</f>
        <v>539</v>
      </c>
      <c r="E71" s="7"/>
      <c r="F71" s="17" t="s">
        <v>36</v>
      </c>
      <c r="G71" s="18">
        <f t="shared" si="7"/>
        <v>1264</v>
      </c>
      <c r="H71" s="18"/>
      <c r="I71" s="20"/>
      <c r="J71" s="20">
        <v>1264</v>
      </c>
      <c r="K71" s="20"/>
      <c r="L71" s="20"/>
      <c r="M71" s="20"/>
    </row>
    <row r="72" spans="1:13" ht="12.75">
      <c r="A72" s="27">
        <v>4</v>
      </c>
      <c r="B72" s="3" t="s">
        <v>37</v>
      </c>
      <c r="C72" s="19">
        <v>41.5</v>
      </c>
      <c r="D72" s="18">
        <f>IF(C72&gt;0,IF(TRUNC(Factoren!$B$6/(C72+Factoren!$D$6)-Factoren!$C$6)&gt;0,TRUNC(Factoren!$B$6/(C72+Factoren!$D$6)-Factoren!$C$6),0),0)</f>
        <v>397</v>
      </c>
      <c r="E72" s="7"/>
      <c r="F72" s="17" t="s">
        <v>38</v>
      </c>
      <c r="G72" s="18">
        <f t="shared" si="7"/>
        <v>6152</v>
      </c>
      <c r="H72" s="18"/>
      <c r="I72" s="20">
        <v>596</v>
      </c>
      <c r="J72" s="20">
        <v>1418</v>
      </c>
      <c r="K72" s="20">
        <v>1401</v>
      </c>
      <c r="L72" s="20">
        <v>1386</v>
      </c>
      <c r="M72" s="20">
        <v>1351</v>
      </c>
    </row>
    <row r="73" spans="1:13" ht="12.75">
      <c r="A73" s="27">
        <v>5</v>
      </c>
      <c r="B73" s="3" t="s">
        <v>45</v>
      </c>
      <c r="C73" s="19">
        <v>41.13</v>
      </c>
      <c r="D73" s="18">
        <f>IF(C73&gt;0,IF(TRUNC(Factoren!$B$6/(C73+Factoren!$D$6)-Factoren!$C$6)&gt;0,TRUNC(Factoren!$B$6/(C73+Factoren!$D$6)-Factoren!$C$6),0),0)</f>
        <v>409</v>
      </c>
      <c r="E73" s="7"/>
      <c r="F73" s="17" t="s">
        <v>42</v>
      </c>
      <c r="G73" s="18">
        <f t="shared" si="7"/>
        <v>0</v>
      </c>
      <c r="H73" s="18"/>
      <c r="I73" s="20"/>
      <c r="J73" s="20"/>
      <c r="K73" s="20"/>
      <c r="L73" s="20"/>
      <c r="M73" s="20"/>
    </row>
    <row r="74" spans="1:13" ht="12.75">
      <c r="A74" s="27">
        <v>6</v>
      </c>
      <c r="B74" s="3" t="s">
        <v>50</v>
      </c>
      <c r="C74" s="19">
        <v>41.37</v>
      </c>
      <c r="D74" s="18">
        <f>IF(C74&gt;0,IF(TRUNC(Factoren!$B$6/(C74+Factoren!$D$6)-Factoren!$C$6)&gt;0,TRUNC(Factoren!$B$6/(C74+Factoren!$D$6)-Factoren!$C$6),0),0)</f>
        <v>401</v>
      </c>
      <c r="E74" s="7"/>
      <c r="F74" s="17"/>
      <c r="G74" s="18">
        <f t="shared" si="7"/>
        <v>0</v>
      </c>
      <c r="H74" s="18"/>
      <c r="I74" s="20"/>
      <c r="J74" s="20"/>
      <c r="K74" s="20"/>
      <c r="L74" s="20"/>
      <c r="M74" s="20"/>
    </row>
    <row r="75" spans="2:13" ht="12.75">
      <c r="B75" s="5"/>
      <c r="D75" s="7"/>
      <c r="F75" s="7"/>
      <c r="G75" s="7"/>
      <c r="H75" s="7"/>
      <c r="I75" s="13"/>
      <c r="J75" s="7"/>
      <c r="K75" s="7"/>
      <c r="L75" s="7"/>
      <c r="M75" s="7"/>
    </row>
    <row r="76" spans="2:4" ht="12.75">
      <c r="B76" s="4"/>
      <c r="D76" s="7"/>
    </row>
    <row r="77" spans="2:13" ht="12.75">
      <c r="B77" s="5"/>
      <c r="D77" s="7"/>
      <c r="F77" s="15" t="s">
        <v>52</v>
      </c>
      <c r="G77" s="13" t="s">
        <v>14</v>
      </c>
      <c r="H77" s="7"/>
      <c r="I77" s="13" t="s">
        <v>13</v>
      </c>
      <c r="J77" s="13" t="s">
        <v>9</v>
      </c>
      <c r="K77" s="13" t="s">
        <v>10</v>
      </c>
      <c r="L77" s="13" t="s">
        <v>11</v>
      </c>
      <c r="M77" s="13" t="s">
        <v>12</v>
      </c>
    </row>
    <row r="78" spans="2:13" ht="12.75">
      <c r="B78" s="5"/>
      <c r="D78" s="7"/>
      <c r="E78" s="7"/>
      <c r="F78" s="17" t="s">
        <v>39</v>
      </c>
      <c r="G78" s="18">
        <f aca="true" t="shared" si="8" ref="G78:G83">SUM(I78:M78)</f>
        <v>1901</v>
      </c>
      <c r="H78" s="18"/>
      <c r="I78" s="20"/>
      <c r="J78" s="20">
        <v>687</v>
      </c>
      <c r="K78" s="20">
        <v>619</v>
      </c>
      <c r="L78" s="20">
        <v>595</v>
      </c>
      <c r="M78" s="20"/>
    </row>
    <row r="79" spans="2:13" ht="12.75">
      <c r="B79" s="4"/>
      <c r="D79" s="7"/>
      <c r="E79" s="7"/>
      <c r="F79" s="17" t="s">
        <v>40</v>
      </c>
      <c r="G79" s="18">
        <f t="shared" si="8"/>
        <v>0</v>
      </c>
      <c r="H79" s="18"/>
      <c r="I79" s="20"/>
      <c r="J79" s="20"/>
      <c r="K79" s="20"/>
      <c r="L79" s="20"/>
      <c r="M79" s="20"/>
    </row>
    <row r="80" spans="6:13" ht="12.75">
      <c r="F80" s="17" t="s">
        <v>36</v>
      </c>
      <c r="G80" s="18">
        <f t="shared" si="8"/>
        <v>513</v>
      </c>
      <c r="H80" s="18"/>
      <c r="I80" s="20"/>
      <c r="J80" s="20">
        <v>513</v>
      </c>
      <c r="K80" s="20"/>
      <c r="L80" s="20"/>
      <c r="M80" s="20"/>
    </row>
    <row r="81" spans="6:13" ht="12.75">
      <c r="F81" s="17" t="s">
        <v>38</v>
      </c>
      <c r="G81" s="18">
        <f t="shared" si="8"/>
        <v>1468</v>
      </c>
      <c r="H81" s="18"/>
      <c r="I81" s="20"/>
      <c r="J81" s="20">
        <v>717</v>
      </c>
      <c r="K81" s="20">
        <v>474</v>
      </c>
      <c r="L81" s="20">
        <v>277</v>
      </c>
      <c r="M81" s="20"/>
    </row>
    <row r="82" spans="6:13" ht="12.75">
      <c r="F82" s="17" t="s">
        <v>42</v>
      </c>
      <c r="G82" s="18">
        <f t="shared" si="8"/>
        <v>484</v>
      </c>
      <c r="H82" s="18"/>
      <c r="I82" s="20"/>
      <c r="J82" s="20">
        <v>484</v>
      </c>
      <c r="K82" s="20"/>
      <c r="L82" s="20"/>
      <c r="M82" s="20"/>
    </row>
    <row r="83" spans="6:13" ht="12.75">
      <c r="F83" s="17"/>
      <c r="G83" s="18">
        <f t="shared" si="8"/>
        <v>0</v>
      </c>
      <c r="H83" s="18"/>
      <c r="I83" s="20"/>
      <c r="J83" s="20"/>
      <c r="K83" s="20"/>
      <c r="L83" s="20"/>
      <c r="M83" s="20"/>
    </row>
    <row r="84" spans="10:13" ht="12.75">
      <c r="J84" s="30"/>
      <c r="K84" s="30"/>
      <c r="L84" s="30"/>
      <c r="M84" s="30"/>
    </row>
    <row r="85" spans="6:13" ht="12.75">
      <c r="F85" s="7"/>
      <c r="G85" s="7"/>
      <c r="H85" s="7"/>
      <c r="I85" s="13"/>
      <c r="J85" s="13"/>
      <c r="K85" s="13"/>
      <c r="L85" s="13"/>
      <c r="M85" s="13"/>
    </row>
    <row r="86" spans="6:13" ht="12.75">
      <c r="F86" s="15" t="s">
        <v>51</v>
      </c>
      <c r="G86" s="13" t="s">
        <v>14</v>
      </c>
      <c r="H86" s="7"/>
      <c r="I86" s="13" t="s">
        <v>13</v>
      </c>
      <c r="J86" s="13" t="s">
        <v>9</v>
      </c>
      <c r="K86" s="13" t="s">
        <v>10</v>
      </c>
      <c r="L86" s="13" t="s">
        <v>11</v>
      </c>
      <c r="M86" s="13" t="s">
        <v>12</v>
      </c>
    </row>
    <row r="87" spans="6:13" ht="12.75">
      <c r="F87" s="17" t="s">
        <v>39</v>
      </c>
      <c r="G87" s="18">
        <f aca="true" t="shared" si="9" ref="G87:G92">SUM(I87:M87)</f>
        <v>1587</v>
      </c>
      <c r="H87" s="18"/>
      <c r="I87" s="20"/>
      <c r="J87" s="20">
        <v>818</v>
      </c>
      <c r="K87" s="20">
        <v>769</v>
      </c>
      <c r="L87" s="20"/>
      <c r="M87" s="20"/>
    </row>
    <row r="88" spans="6:13" ht="12.75">
      <c r="F88" s="17" t="s">
        <v>40</v>
      </c>
      <c r="G88" s="18">
        <f t="shared" si="9"/>
        <v>0</v>
      </c>
      <c r="H88" s="18"/>
      <c r="I88" s="20"/>
      <c r="J88" s="20"/>
      <c r="K88" s="20"/>
      <c r="L88" s="20"/>
      <c r="M88" s="20"/>
    </row>
    <row r="89" spans="6:13" ht="12.75">
      <c r="F89" s="17" t="s">
        <v>36</v>
      </c>
      <c r="G89" s="18">
        <f t="shared" si="9"/>
        <v>1197</v>
      </c>
      <c r="H89" s="18"/>
      <c r="I89" s="20"/>
      <c r="J89" s="20">
        <v>730</v>
      </c>
      <c r="K89" s="20">
        <v>467</v>
      </c>
      <c r="L89" s="20"/>
      <c r="M89" s="20"/>
    </row>
    <row r="90" spans="6:13" ht="12.75">
      <c r="F90" s="17" t="s">
        <v>38</v>
      </c>
      <c r="G90" s="18">
        <f t="shared" si="9"/>
        <v>2903</v>
      </c>
      <c r="H90" s="18"/>
      <c r="I90" s="20"/>
      <c r="J90" s="20">
        <v>1073</v>
      </c>
      <c r="K90" s="20">
        <v>853</v>
      </c>
      <c r="L90" s="20">
        <v>500</v>
      </c>
      <c r="M90" s="20">
        <v>477</v>
      </c>
    </row>
    <row r="91" spans="6:13" ht="12.75">
      <c r="F91" s="17" t="s">
        <v>42</v>
      </c>
      <c r="G91" s="18">
        <f t="shared" si="9"/>
        <v>441</v>
      </c>
      <c r="H91" s="18"/>
      <c r="I91" s="20"/>
      <c r="J91" s="20">
        <v>441</v>
      </c>
      <c r="K91" s="20"/>
      <c r="L91" s="20"/>
      <c r="M91" s="20"/>
    </row>
    <row r="92" spans="6:13" ht="12.75">
      <c r="F92" s="17"/>
      <c r="G92" s="18">
        <f t="shared" si="9"/>
        <v>0</v>
      </c>
      <c r="H92" s="18"/>
      <c r="I92" s="20"/>
      <c r="J92" s="20"/>
      <c r="K92" s="20"/>
      <c r="L92" s="20"/>
      <c r="M92" s="20"/>
    </row>
  </sheetData>
  <sheetProtection/>
  <printOptions/>
  <pageMargins left="0.68" right="0.3937007874015748" top="0.5118110236220472" bottom="0.35433070866141736" header="0.5118110236220472" footer="0.2362204724409449"/>
  <pageSetup fitToHeight="1" fitToWidth="1" horizontalDpi="600" verticalDpi="600" orientation="portrait" paperSize="9" scale="84" r:id="rId2"/>
  <rowBreaks count="1" manualBreakCount="1">
    <brk id="39" min="1" max="2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G25" sqref="G25"/>
    </sheetView>
  </sheetViews>
  <sheetFormatPr defaultColWidth="8.8515625" defaultRowHeight="12.75"/>
  <sheetData>
    <row r="1" spans="1:4" ht="12.75">
      <c r="A1" t="s">
        <v>19</v>
      </c>
      <c r="D1" s="1" t="s">
        <v>23</v>
      </c>
    </row>
    <row r="4" spans="2:4" ht="12.75">
      <c r="B4" t="s">
        <v>4</v>
      </c>
      <c r="C4" t="s">
        <v>5</v>
      </c>
      <c r="D4" t="s">
        <v>6</v>
      </c>
    </row>
    <row r="5" spans="1:4" ht="12.75">
      <c r="A5" t="s">
        <v>7</v>
      </c>
      <c r="B5">
        <v>41050</v>
      </c>
      <c r="C5">
        <v>953</v>
      </c>
      <c r="D5">
        <f>IF($D$1="HT",0.24,0)</f>
        <v>0</v>
      </c>
    </row>
    <row r="6" spans="1:4" ht="12.75">
      <c r="A6" t="s">
        <v>8</v>
      </c>
      <c r="B6">
        <v>59225</v>
      </c>
      <c r="C6">
        <v>1030</v>
      </c>
      <c r="D6">
        <f>IF($D$1="HT",0.24,0)</f>
        <v>0</v>
      </c>
    </row>
    <row r="8" ht="12.75">
      <c r="A8" t="s">
        <v>20</v>
      </c>
    </row>
    <row r="9" ht="12.75">
      <c r="A9" t="s">
        <v>22</v>
      </c>
    </row>
    <row r="10" ht="12.75">
      <c r="A10" t="s">
        <v>21</v>
      </c>
    </row>
    <row r="14" ht="12.75">
      <c r="B14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tsawdb</dc:creator>
  <cp:keywords/>
  <dc:description/>
  <cp:lastModifiedBy>AV Triathlon WOC baan 2</cp:lastModifiedBy>
  <cp:lastPrinted>2014-05-17T10:27:16Z</cp:lastPrinted>
  <dcterms:created xsi:type="dcterms:W3CDTF">2026-06-20T16:38:40Z</dcterms:created>
  <dcterms:modified xsi:type="dcterms:W3CDTF">2014-05-17T18:06:47Z</dcterms:modified>
  <cp:category/>
  <cp:version/>
  <cp:contentType/>
  <cp:contentStatus/>
</cp:coreProperties>
</file>