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tabRatio="670" activeTab="0"/>
  </bookViews>
  <sheets>
    <sheet name="2JPA2" sheetId="1" r:id="rId1"/>
    <sheet name="2MPA2" sheetId="2" r:id="rId2"/>
    <sheet name="2JPA1" sheetId="3" r:id="rId3"/>
    <sheet name="2MPA1" sheetId="4" r:id="rId4"/>
    <sheet name="2JPB" sheetId="5" r:id="rId5"/>
    <sheet name="2MPB" sheetId="6" r:id="rId6"/>
    <sheet name="2JPC" sheetId="7" r:id="rId7"/>
    <sheet name="2MPC" sheetId="8" r:id="rId8"/>
    <sheet name="2JPmini" sheetId="9" r:id="rId9"/>
    <sheet name="2MPmini" sheetId="10" r:id="rId10"/>
    <sheet name="Blad1" sheetId="11" r:id="rId11"/>
  </sheets>
  <definedNames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<sst xmlns="http://schemas.openxmlformats.org/spreadsheetml/2006/main" count="1546" uniqueCount="783">
  <si>
    <t xml:space="preserve"> 600 m.</t>
  </si>
  <si>
    <t>nr.</t>
  </si>
  <si>
    <t>voornaam</t>
  </si>
  <si>
    <t>naam</t>
  </si>
  <si>
    <t>vereniging</t>
  </si>
  <si>
    <t>1000 m.</t>
  </si>
  <si>
    <t xml:space="preserve">     1000 m.</t>
  </si>
  <si>
    <t xml:space="preserve">      1000 m.</t>
  </si>
  <si>
    <t xml:space="preserve">         1000 m.</t>
  </si>
  <si>
    <t>nr</t>
  </si>
  <si>
    <t>Pupillencompetitie 2012</t>
  </si>
  <si>
    <t xml:space="preserve">Jongens Pupillen A 2001 2e jaars  </t>
  </si>
  <si>
    <t xml:space="preserve">Meisjes Pupillen A 2001 2e jaars  </t>
  </si>
  <si>
    <t xml:space="preserve">Jongens Pupillen A 2002 1e jaars  </t>
  </si>
  <si>
    <t xml:space="preserve">Meisjes Pupillen A 2002 1e jaars  </t>
  </si>
  <si>
    <t xml:space="preserve">Jongens Pupillen B 2003  </t>
  </si>
  <si>
    <t xml:space="preserve">Meisjes Pupillen B 2003 </t>
  </si>
  <si>
    <t xml:space="preserve">Jongens Pupillen C 2004 </t>
  </si>
  <si>
    <t xml:space="preserve">Meisjes Pupillen C 2004 </t>
  </si>
  <si>
    <t xml:space="preserve">Jongens Minipupillen 2005 ev </t>
  </si>
  <si>
    <t xml:space="preserve">Meisjes Minipupillen 2005 ev </t>
  </si>
  <si>
    <t>Poule: 2</t>
  </si>
  <si>
    <t>Hidde Doornkamp</t>
  </si>
  <si>
    <t>Mathijs van Wessel</t>
  </si>
  <si>
    <t>Olav Knip</t>
  </si>
  <si>
    <t>Tristan de Bree</t>
  </si>
  <si>
    <t>Konstatinos Kosidis</t>
  </si>
  <si>
    <t>Willem de Bie</t>
  </si>
  <si>
    <t>David Püschel</t>
  </si>
  <si>
    <t>Pablo Velt</t>
  </si>
  <si>
    <t>Roeland van der Ploeg</t>
  </si>
  <si>
    <t>Thom van der Wouden</t>
  </si>
  <si>
    <t>Lucas Witkamp</t>
  </si>
  <si>
    <t>Wouter van Pamelen</t>
  </si>
  <si>
    <t>Boaz Hoes</t>
  </si>
  <si>
    <t>Owen van der Weijden</t>
  </si>
  <si>
    <t>Cain Rooke</t>
  </si>
  <si>
    <t>Lucas Beckeringh</t>
  </si>
  <si>
    <t>Floran Groot</t>
  </si>
  <si>
    <t>Ian Beekman</t>
  </si>
  <si>
    <t>Youp de Groot</t>
  </si>
  <si>
    <t>Martin Pannekoek</t>
  </si>
  <si>
    <t>Remco Martens</t>
  </si>
  <si>
    <t>Raul van Londen</t>
  </si>
  <si>
    <t>Paul Heinen</t>
  </si>
  <si>
    <t>Jarno Krikken</t>
  </si>
  <si>
    <t>Max van der Meer</t>
  </si>
  <si>
    <t>Marijn van Maanen</t>
  </si>
  <si>
    <t>AV Pijnenburg</t>
  </si>
  <si>
    <t>AV Tempo</t>
  </si>
  <si>
    <t>AV Atverni</t>
  </si>
  <si>
    <t>AV Clytoneus</t>
  </si>
  <si>
    <t>BAV</t>
  </si>
  <si>
    <t>Anna Eikendal</t>
  </si>
  <si>
    <t>Lin-Si Swart</t>
  </si>
  <si>
    <t>Lotte van Schaik</t>
  </si>
  <si>
    <t>Nuriya Mets</t>
  </si>
  <si>
    <t>Emma van de Beek</t>
  </si>
  <si>
    <t>Lotte Bleijerveld</t>
  </si>
  <si>
    <t>Jeske Wiemans</t>
  </si>
  <si>
    <t>Rosalie Mutgeert</t>
  </si>
  <si>
    <t>Catharina van Lange</t>
  </si>
  <si>
    <t>Louisa Falch</t>
  </si>
  <si>
    <t>Famke Bles</t>
  </si>
  <si>
    <t>Danielle Veendrick</t>
  </si>
  <si>
    <t>Renske van Elderen</t>
  </si>
  <si>
    <t>Elize van Beuningen</t>
  </si>
  <si>
    <t>Isabel Groeningen</t>
  </si>
  <si>
    <t>Amber Pieterse</t>
  </si>
  <si>
    <t>Henrik Kok</t>
  </si>
  <si>
    <t>Jelle van Miltenburg</t>
  </si>
  <si>
    <t>Koen Roskamp</t>
  </si>
  <si>
    <t>Carsten Bruinsma</t>
  </si>
  <si>
    <t>Thijs van Miltenburg</t>
  </si>
  <si>
    <t>Karel Out</t>
  </si>
  <si>
    <t>Vince Boeijen</t>
  </si>
  <si>
    <t>Lars van Rouwendaal</t>
  </si>
  <si>
    <t>Bas Ostendorf</t>
  </si>
  <si>
    <t>Tycho Velden</t>
  </si>
  <si>
    <t>Luka Dik</t>
  </si>
  <si>
    <t>Wessel Terpstra</t>
  </si>
  <si>
    <t>Steven van den Ham</t>
  </si>
  <si>
    <t>Lukas Meijerink</t>
  </si>
  <si>
    <t>Pim van de Fliert</t>
  </si>
  <si>
    <t>Rutger Vincken</t>
  </si>
  <si>
    <t>Martin Schuilenburg</t>
  </si>
  <si>
    <t>Ezra Halfhide</t>
  </si>
  <si>
    <t>Thomas Bark</t>
  </si>
  <si>
    <t>Pim van den Breemer</t>
  </si>
  <si>
    <t>Koen Jansen</t>
  </si>
  <si>
    <t>Stef Ploeg</t>
  </si>
  <si>
    <t>Douwe Drost</t>
  </si>
  <si>
    <t>Nordin Azrar</t>
  </si>
  <si>
    <t>Pieter Brandsen</t>
  </si>
  <si>
    <t>Vicky Visser</t>
  </si>
  <si>
    <t>Louiza Kruiswijk</t>
  </si>
  <si>
    <t>Nathalie Kormelink</t>
  </si>
  <si>
    <t>Inge Slootbeek</t>
  </si>
  <si>
    <t>Isabelle de Groot</t>
  </si>
  <si>
    <t>Dagmar Heijstee</t>
  </si>
  <si>
    <t>Yildiz Turan</t>
  </si>
  <si>
    <t>Dawy Jipat</t>
  </si>
  <si>
    <t>Milou van 't Land</t>
  </si>
  <si>
    <t>Manon Stringa</t>
  </si>
  <si>
    <t>Sietske Wiemer</t>
  </si>
  <si>
    <t>Isabel van den Broek</t>
  </si>
  <si>
    <t>Anika Northausen</t>
  </si>
  <si>
    <t>Nadine de Vries</t>
  </si>
  <si>
    <t>Geerte Wijgers</t>
  </si>
  <si>
    <t>Nielle Saly</t>
  </si>
  <si>
    <t>Lieke Blommestein</t>
  </si>
  <si>
    <t>Winnie de Groot</t>
  </si>
  <si>
    <t>Laura Vleerlaag</t>
  </si>
  <si>
    <t>Noa de Geus</t>
  </si>
  <si>
    <t>Anouck Jansen</t>
  </si>
  <si>
    <t>Maaike Storck</t>
  </si>
  <si>
    <t>Nienke Booij</t>
  </si>
  <si>
    <t>Sietske Koolhof</t>
  </si>
  <si>
    <t>Hanna Boudewijnse</t>
  </si>
  <si>
    <t>Zoë le Fever</t>
  </si>
  <si>
    <t>Maeve Bakker</t>
  </si>
  <si>
    <t>Sara Tulleners</t>
  </si>
  <si>
    <t>Julie Heij</t>
  </si>
  <si>
    <t>Bart van Zandwijk</t>
  </si>
  <si>
    <t>Hugo Jansen</t>
  </si>
  <si>
    <t>Jorit van der Tol</t>
  </si>
  <si>
    <t>Boris van de Beek</t>
  </si>
  <si>
    <t>Marc Burgel</t>
  </si>
  <si>
    <t>Milko Bos</t>
  </si>
  <si>
    <t>Sven van Gestel</t>
  </si>
  <si>
    <t>Daan Mook</t>
  </si>
  <si>
    <t>Joey Daselaar</t>
  </si>
  <si>
    <t>Luc de Bruin</t>
  </si>
  <si>
    <t>Tim Thuijs</t>
  </si>
  <si>
    <t>Joep Bruinsma</t>
  </si>
  <si>
    <t>Teagan Hessels</t>
  </si>
  <si>
    <t>Ruben Panken</t>
  </si>
  <si>
    <t>Tomas Adelaar</t>
  </si>
  <si>
    <t>Yves van der Meer</t>
  </si>
  <si>
    <t>Luuk IJspeert</t>
  </si>
  <si>
    <t>Pepijn de Groot</t>
  </si>
  <si>
    <t>Sam Relyveld</t>
  </si>
  <si>
    <t>Mitchell Morcos</t>
  </si>
  <si>
    <t>Nemo Jansen</t>
  </si>
  <si>
    <t>Dylan Braakman</t>
  </si>
  <si>
    <t>Lucas Houtepen</t>
  </si>
  <si>
    <t>Nadia Bekhof</t>
  </si>
  <si>
    <t>Emma Scheepstra</t>
  </si>
  <si>
    <t>Nadia de Keijzer</t>
  </si>
  <si>
    <t>Elsie Baars</t>
  </si>
  <si>
    <t>Manon Vleerlaag</t>
  </si>
  <si>
    <t>Daphne van de Waterbeemd</t>
  </si>
  <si>
    <t>Wies Rosenberg</t>
  </si>
  <si>
    <t>Lieke Kool</t>
  </si>
  <si>
    <t>Jonna Bom</t>
  </si>
  <si>
    <t>Dianne Vendrig</t>
  </si>
  <si>
    <t>Chimene van Biezen</t>
  </si>
  <si>
    <t>Janiek Penraat</t>
  </si>
  <si>
    <t>Ffion van Gulik</t>
  </si>
  <si>
    <t>Indah Rolloos</t>
  </si>
  <si>
    <t>Nienke Pennekamp</t>
  </si>
  <si>
    <t>Annika de Groot</t>
  </si>
  <si>
    <t>Richelle Adjoumani</t>
  </si>
  <si>
    <t>Lana van den Berg</t>
  </si>
  <si>
    <t>Dewi van Onselen</t>
  </si>
  <si>
    <t>Beyza Kazmiroghe</t>
  </si>
  <si>
    <t>Lieve Maijoor</t>
  </si>
  <si>
    <t>Yumei Zaremba</t>
  </si>
  <si>
    <t>Jan Vriesman</t>
  </si>
  <si>
    <t>Michael Quirk</t>
  </si>
  <si>
    <t>Mats Roskamp</t>
  </si>
  <si>
    <t>Rens Ploeg</t>
  </si>
  <si>
    <t>Tobias Boekeloo</t>
  </si>
  <si>
    <t>Jort Mol Lous</t>
  </si>
  <si>
    <t>Tijmen Hoogendoorn</t>
  </si>
  <si>
    <t>Bjorn Boss</t>
  </si>
  <si>
    <t>Quintin Janse</t>
  </si>
  <si>
    <t>Floris Bruinsma</t>
  </si>
  <si>
    <t>Ralph-Karsten van der Vliet</t>
  </si>
  <si>
    <t>Juree de Bree</t>
  </si>
  <si>
    <t>Jesse Sporrel</t>
  </si>
  <si>
    <t>Dinand te Pas</t>
  </si>
  <si>
    <t>Jelmer Pastoor</t>
  </si>
  <si>
    <t>Mick van der Wouden</t>
  </si>
  <si>
    <t>Sam de Wolf</t>
  </si>
  <si>
    <t>Maharani te Velde</t>
  </si>
  <si>
    <t>Iris Barlo</t>
  </si>
  <si>
    <t>Leatitia Mets</t>
  </si>
  <si>
    <t>Merel Hulshof</t>
  </si>
  <si>
    <t>Suus Wiemer</t>
  </si>
  <si>
    <t>Susan Houtzager</t>
  </si>
  <si>
    <t>Carmen Aalmoes</t>
  </si>
  <si>
    <t>Evi Bom</t>
  </si>
  <si>
    <t>Josephine Vermeij</t>
  </si>
  <si>
    <t>Reinier van Aalst</t>
  </si>
  <si>
    <t>Taake Visser</t>
  </si>
  <si>
    <t>Julian van Aalst</t>
  </si>
  <si>
    <t>Koen van Zandwijk</t>
  </si>
  <si>
    <t>Jesse van de Beek</t>
  </si>
  <si>
    <t>Thijs Brouwer</t>
  </si>
  <si>
    <t>Merijn Groot</t>
  </si>
  <si>
    <t>Milan Emo</t>
  </si>
  <si>
    <t>Floor den Heijer</t>
  </si>
  <si>
    <t>Merel Verwijs</t>
  </si>
  <si>
    <t>Lauren van Beuningen</t>
  </si>
  <si>
    <t>Agatha Nijman</t>
  </si>
  <si>
    <t>Danyansa Adjoumani</t>
  </si>
  <si>
    <t xml:space="preserve">Iris Barlo               </t>
  </si>
  <si>
    <t xml:space="preserve">Suus Wiemer              </t>
  </si>
  <si>
    <t xml:space="preserve">Merel Hulshof            </t>
  </si>
  <si>
    <t xml:space="preserve">Leatitia Mets            </t>
  </si>
  <si>
    <t xml:space="preserve">Evi Bom                  </t>
  </si>
  <si>
    <t xml:space="preserve">Susan Houtzager          </t>
  </si>
  <si>
    <t xml:space="preserve">Josephine Vermeij        </t>
  </si>
  <si>
    <t xml:space="preserve">AV Pijnenburg  </t>
  </si>
  <si>
    <t>2:31.26</t>
  </si>
  <si>
    <t xml:space="preserve">AV Tempo       </t>
  </si>
  <si>
    <t>2:32.97</t>
  </si>
  <si>
    <t>2:36.33</t>
  </si>
  <si>
    <t>2:40.88</t>
  </si>
  <si>
    <t>2:42.30</t>
  </si>
  <si>
    <t xml:space="preserve">AV Atverni     </t>
  </si>
  <si>
    <t>3:08.38</t>
  </si>
  <si>
    <t xml:space="preserve">BAV            </t>
  </si>
  <si>
    <t>3:19.54</t>
  </si>
  <si>
    <t xml:space="preserve">Agatha Nijman            </t>
  </si>
  <si>
    <t xml:space="preserve">Lauren van Beuningen     </t>
  </si>
  <si>
    <t xml:space="preserve">Merel Verwijs            </t>
  </si>
  <si>
    <t xml:space="preserve">Floor den Heijer         </t>
  </si>
  <si>
    <t xml:space="preserve">Danyansa Adjoumani       </t>
  </si>
  <si>
    <t xml:space="preserve">AV Clytoneus   </t>
  </si>
  <si>
    <t xml:space="preserve">Taake Visser             </t>
  </si>
  <si>
    <t xml:space="preserve">Julian van Aalst         </t>
  </si>
  <si>
    <t xml:space="preserve">Reinier van Aalst        </t>
  </si>
  <si>
    <t xml:space="preserve">Milan Emo                </t>
  </si>
  <si>
    <t xml:space="preserve">Thijs Brouwer            </t>
  </si>
  <si>
    <t xml:space="preserve">Merijn Groot             </t>
  </si>
  <si>
    <t xml:space="preserve">Jesse van de Beek        </t>
  </si>
  <si>
    <t>2:30.16</t>
  </si>
  <si>
    <t>2:31.07</t>
  </si>
  <si>
    <t>2:32.29</t>
  </si>
  <si>
    <t>2:50.47</t>
  </si>
  <si>
    <t>2:52.56</t>
  </si>
  <si>
    <t>2:53.39</t>
  </si>
  <si>
    <t>2:58.73</t>
  </si>
  <si>
    <t xml:space="preserve">Jan Vriesman             </t>
  </si>
  <si>
    <t xml:space="preserve">Michael Quirk            </t>
  </si>
  <si>
    <t xml:space="preserve">Rens Ploeg               </t>
  </si>
  <si>
    <t xml:space="preserve">Tobias Boekeloo          </t>
  </si>
  <si>
    <t>Ralph-Karsten van der Vli</t>
  </si>
  <si>
    <t xml:space="preserve">Mats Roskamp             </t>
  </si>
  <si>
    <t xml:space="preserve">Jort Mol Lous            </t>
  </si>
  <si>
    <t xml:space="preserve">Juree de Bree            </t>
  </si>
  <si>
    <t xml:space="preserve">Tijmen Hoogendoorn       </t>
  </si>
  <si>
    <t xml:space="preserve">Jesse Sporrel            </t>
  </si>
  <si>
    <t xml:space="preserve">Dinand te Pas            </t>
  </si>
  <si>
    <t xml:space="preserve">Floris Bruinsma          </t>
  </si>
  <si>
    <t xml:space="preserve">Quintin Janse            </t>
  </si>
  <si>
    <t xml:space="preserve">Mick van der Wouden      </t>
  </si>
  <si>
    <t xml:space="preserve">Sam de Wolf              </t>
  </si>
  <si>
    <t xml:space="preserve">Jelmer Pastoor           </t>
  </si>
  <si>
    <t>2:20.68</t>
  </si>
  <si>
    <t>2:24.40</t>
  </si>
  <si>
    <t>2:24.49</t>
  </si>
  <si>
    <t>2:24.89</t>
  </si>
  <si>
    <t>2:25.05</t>
  </si>
  <si>
    <t>2:29.68</t>
  </si>
  <si>
    <t>2:30.36</t>
  </si>
  <si>
    <t>2:31.23</t>
  </si>
  <si>
    <t>2:37.87</t>
  </si>
  <si>
    <t>2:40.12</t>
  </si>
  <si>
    <t>2:40.74</t>
  </si>
  <si>
    <t>2:42.42</t>
  </si>
  <si>
    <t>2:46.97</t>
  </si>
  <si>
    <t>2:54.48</t>
  </si>
  <si>
    <t>3:26.81</t>
  </si>
  <si>
    <t>3:31.26</t>
  </si>
  <si>
    <t xml:space="preserve">Hugo Jansen              </t>
  </si>
  <si>
    <t xml:space="preserve">Joep Bruinsma            </t>
  </si>
  <si>
    <t xml:space="preserve">Marc Burgel              </t>
  </si>
  <si>
    <t xml:space="preserve">Joey Daselaar            </t>
  </si>
  <si>
    <t xml:space="preserve">Tim Thuijs               </t>
  </si>
  <si>
    <t xml:space="preserve">Sven van Gestel          </t>
  </si>
  <si>
    <t xml:space="preserve">Jorit van der Tol        </t>
  </si>
  <si>
    <t xml:space="preserve">Pepijn de Groot          </t>
  </si>
  <si>
    <t xml:space="preserve">Boris van de Beek        </t>
  </si>
  <si>
    <t xml:space="preserve">Sam Relyveld             </t>
  </si>
  <si>
    <t xml:space="preserve">Bart van Zandwijk        </t>
  </si>
  <si>
    <t xml:space="preserve">Ruben Panken             </t>
  </si>
  <si>
    <t xml:space="preserve">Teagan Hessels           </t>
  </si>
  <si>
    <t xml:space="preserve">Dylan Braakman           </t>
  </si>
  <si>
    <t xml:space="preserve">Luc de Bruin             </t>
  </si>
  <si>
    <t xml:space="preserve">Yves van der Meer        </t>
  </si>
  <si>
    <t xml:space="preserve">Tomas Adelaar            </t>
  </si>
  <si>
    <t xml:space="preserve">Daan Mook                </t>
  </si>
  <si>
    <t xml:space="preserve">Milko Bos                </t>
  </si>
  <si>
    <t xml:space="preserve">Luuk IJspeert            </t>
  </si>
  <si>
    <t xml:space="preserve">Mitchell Morcos          </t>
  </si>
  <si>
    <t xml:space="preserve">Nemo Jansen              </t>
  </si>
  <si>
    <t>3:41.32</t>
  </si>
  <si>
    <t>3:41.51</t>
  </si>
  <si>
    <t>3:46.20</t>
  </si>
  <si>
    <t>3:49.06</t>
  </si>
  <si>
    <t>4:06.49</t>
  </si>
  <si>
    <t>4:06.64</t>
  </si>
  <si>
    <t>4:07.42</t>
  </si>
  <si>
    <t>4:08.51</t>
  </si>
  <si>
    <t>4:10.20</t>
  </si>
  <si>
    <t>4:13.85</t>
  </si>
  <si>
    <t>4:19.86</t>
  </si>
  <si>
    <t>4:20.79</t>
  </si>
  <si>
    <t>4:30.30</t>
  </si>
  <si>
    <t>4:32.56</t>
  </si>
  <si>
    <t>4:35.05</t>
  </si>
  <si>
    <t>4:35.89</t>
  </si>
  <si>
    <t>4:45.68</t>
  </si>
  <si>
    <t>5:01.58</t>
  </si>
  <si>
    <t>5:17.99</t>
  </si>
  <si>
    <t>5:22.91</t>
  </si>
  <si>
    <t>5:37.09</t>
  </si>
  <si>
    <t>7:15.93</t>
  </si>
  <si>
    <t xml:space="preserve">Lieke Kool               </t>
  </si>
  <si>
    <t xml:space="preserve">Wies Rosenberg           </t>
  </si>
  <si>
    <t xml:space="preserve">Nadia Bekhof             </t>
  </si>
  <si>
    <t xml:space="preserve">Jonna Bom                </t>
  </si>
  <si>
    <t xml:space="preserve">Daphne van de Waterbeemd </t>
  </si>
  <si>
    <t xml:space="preserve">Annika de Groot          </t>
  </si>
  <si>
    <t xml:space="preserve">Nadia de Keijzer         </t>
  </si>
  <si>
    <t xml:space="preserve">Manon Vleerlaag          </t>
  </si>
  <si>
    <t xml:space="preserve">Ffion van Gulik          </t>
  </si>
  <si>
    <t xml:space="preserve">Janiek Penraat           </t>
  </si>
  <si>
    <t xml:space="preserve">Dianne Vendrig           </t>
  </si>
  <si>
    <t xml:space="preserve">Nienke Pennekamp         </t>
  </si>
  <si>
    <t xml:space="preserve">Yumei Zaremba            </t>
  </si>
  <si>
    <t xml:space="preserve">Elsie Baars              </t>
  </si>
  <si>
    <t xml:space="preserve">Chimene van Biezen       </t>
  </si>
  <si>
    <t xml:space="preserve">Indah Rolloos            </t>
  </si>
  <si>
    <t xml:space="preserve">Lieve Maijoor            </t>
  </si>
  <si>
    <t xml:space="preserve">Beyza Kazmiroghe         </t>
  </si>
  <si>
    <t>3:57.19</t>
  </si>
  <si>
    <t>4:04.16</t>
  </si>
  <si>
    <t>4:13.84</t>
  </si>
  <si>
    <t>4:20.97</t>
  </si>
  <si>
    <t>4:22.08</t>
  </si>
  <si>
    <t>4:25.35</t>
  </si>
  <si>
    <t>4:34.22</t>
  </si>
  <si>
    <t>4:36.97</t>
  </si>
  <si>
    <t>4:40.51</t>
  </si>
  <si>
    <t>4:45.02</t>
  </si>
  <si>
    <t>4:53.14</t>
  </si>
  <si>
    <t>4:54.38</t>
  </si>
  <si>
    <t>4:55.69</t>
  </si>
  <si>
    <t>5:11.07</t>
  </si>
  <si>
    <t>5:18.79</t>
  </si>
  <si>
    <t>5:29.26</t>
  </si>
  <si>
    <t>5:32.70</t>
  </si>
  <si>
    <t>5:43.32</t>
  </si>
  <si>
    <t xml:space="preserve">Anna Eikendal            </t>
  </si>
  <si>
    <t xml:space="preserve">Lotte van Schaik         </t>
  </si>
  <si>
    <t xml:space="preserve">Louisa Falch             </t>
  </si>
  <si>
    <t xml:space="preserve">Lotte Bleijerveld        </t>
  </si>
  <si>
    <t xml:space="preserve">Elize van Beuningen      </t>
  </si>
  <si>
    <t xml:space="preserve">Emma van de Beek         </t>
  </si>
  <si>
    <t xml:space="preserve">Lin-Si Swart             </t>
  </si>
  <si>
    <t xml:space="preserve">Rosalie Mutgeert         </t>
  </si>
  <si>
    <t xml:space="preserve">Famke Bles               </t>
  </si>
  <si>
    <t xml:space="preserve">Jeske Wiemans            </t>
  </si>
  <si>
    <t xml:space="preserve">Isabel Groeningen        </t>
  </si>
  <si>
    <t xml:space="preserve">Renske van Elderen       </t>
  </si>
  <si>
    <t xml:space="preserve">Danielle Veendrick       </t>
  </si>
  <si>
    <t xml:space="preserve">Catharina van Lange      </t>
  </si>
  <si>
    <t xml:space="preserve">Nuriya Mets              </t>
  </si>
  <si>
    <t xml:space="preserve">Amber Pieterse           </t>
  </si>
  <si>
    <t>3:40.59</t>
  </si>
  <si>
    <t>3:54.45</t>
  </si>
  <si>
    <t>4:09.68</t>
  </si>
  <si>
    <t>4:11.17</t>
  </si>
  <si>
    <t>4:15.83</t>
  </si>
  <si>
    <t>4:17.22</t>
  </si>
  <si>
    <t>4:34.78</t>
  </si>
  <si>
    <t>4:34.79</t>
  </si>
  <si>
    <t>4:37.07</t>
  </si>
  <si>
    <t>4:41.40</t>
  </si>
  <si>
    <t>4:46.14</t>
  </si>
  <si>
    <t>4:46.15</t>
  </si>
  <si>
    <t>4:50.25</t>
  </si>
  <si>
    <t>4:53.98</t>
  </si>
  <si>
    <t>4:57.77</t>
  </si>
  <si>
    <t>5:14.75</t>
  </si>
  <si>
    <t xml:space="preserve">Manon Stringa            </t>
  </si>
  <si>
    <t xml:space="preserve">Nadine de Vries          </t>
  </si>
  <si>
    <t xml:space="preserve">Nathalie Kormelink       </t>
  </si>
  <si>
    <t xml:space="preserve">Isabelle de Groot        </t>
  </si>
  <si>
    <t xml:space="preserve">Winnie de Groot          </t>
  </si>
  <si>
    <t xml:space="preserve">Anika Northausen         </t>
  </si>
  <si>
    <t xml:space="preserve">Milou van 't Land        </t>
  </si>
  <si>
    <t xml:space="preserve">Vicky Visser             </t>
  </si>
  <si>
    <t xml:space="preserve">Inge Slootbeek           </t>
  </si>
  <si>
    <t xml:space="preserve">Louiza Kruiswijk         </t>
  </si>
  <si>
    <t xml:space="preserve">Lieke Blommestein        </t>
  </si>
  <si>
    <t xml:space="preserve">Noa de Geus              </t>
  </si>
  <si>
    <t xml:space="preserve">Anouck Jansen            </t>
  </si>
  <si>
    <t xml:space="preserve">Vera Adjoumani           </t>
  </si>
  <si>
    <t xml:space="preserve">Isabel van den Broek     </t>
  </si>
  <si>
    <t xml:space="preserve">Yildiz Turan             </t>
  </si>
  <si>
    <t xml:space="preserve">Nienke Booij             </t>
  </si>
  <si>
    <t xml:space="preserve">Dawy Jipat               </t>
  </si>
  <si>
    <t xml:space="preserve">Nielle Saly              </t>
  </si>
  <si>
    <t xml:space="preserve">Sietske Wiemer           </t>
  </si>
  <si>
    <t xml:space="preserve">Dagmar Heijstee          </t>
  </si>
  <si>
    <t xml:space="preserve">Maaike Storck            </t>
  </si>
  <si>
    <t xml:space="preserve">Geerte Wijgers           </t>
  </si>
  <si>
    <t xml:space="preserve">Sietske Koolhof          </t>
  </si>
  <si>
    <t xml:space="preserve">Hanna Boudewijnse        </t>
  </si>
  <si>
    <t>3:39.79</t>
  </si>
  <si>
    <t>3:51.83</t>
  </si>
  <si>
    <t>3:53.68</t>
  </si>
  <si>
    <t>3:54.17</t>
  </si>
  <si>
    <t>4:01.53</t>
  </si>
  <si>
    <t>4:06.26</t>
  </si>
  <si>
    <t>4:07.48</t>
  </si>
  <si>
    <t>4:10.26</t>
  </si>
  <si>
    <t>4:12.49</t>
  </si>
  <si>
    <t>4:13.80</t>
  </si>
  <si>
    <t>4:17.76</t>
  </si>
  <si>
    <t>4:21.25</t>
  </si>
  <si>
    <t>4:22.36</t>
  </si>
  <si>
    <t>4:27.21</t>
  </si>
  <si>
    <t>4:29.66</t>
  </si>
  <si>
    <t>4:30.37</t>
  </si>
  <si>
    <t>4:33.36</t>
  </si>
  <si>
    <t>4:34.92</t>
  </si>
  <si>
    <t>4:39.75</t>
  </si>
  <si>
    <t>4:41.42</t>
  </si>
  <si>
    <t>4:42.72</t>
  </si>
  <si>
    <t>4:43.19</t>
  </si>
  <si>
    <t>4:45.65</t>
  </si>
  <si>
    <t>4:46.72</t>
  </si>
  <si>
    <t>4:47.10</t>
  </si>
  <si>
    <t xml:space="preserve">Viggo Parol              </t>
  </si>
  <si>
    <t xml:space="preserve">Pablo Velt               </t>
  </si>
  <si>
    <t xml:space="preserve">Boaz Hoes                </t>
  </si>
  <si>
    <t xml:space="preserve">Owen van der Weijden     </t>
  </si>
  <si>
    <t xml:space="preserve">Willem de Bie            </t>
  </si>
  <si>
    <t xml:space="preserve">Roeland van der Ploeg    </t>
  </si>
  <si>
    <t xml:space="preserve">Hidde Doornkamp          </t>
  </si>
  <si>
    <t xml:space="preserve">Floran Groot             </t>
  </si>
  <si>
    <t xml:space="preserve">Tristan de Bree          </t>
  </si>
  <si>
    <t xml:space="preserve">Lucas Witkamp            </t>
  </si>
  <si>
    <t xml:space="preserve">David Püschel            </t>
  </si>
  <si>
    <t xml:space="preserve">Wouter van Pamelen       </t>
  </si>
  <si>
    <t xml:space="preserve">Olav Knip                </t>
  </si>
  <si>
    <t xml:space="preserve">Youp de Groot            </t>
  </si>
  <si>
    <t xml:space="preserve">Cain Rooke               </t>
  </si>
  <si>
    <t xml:space="preserve">Remco Martens            </t>
  </si>
  <si>
    <t xml:space="preserve">Marijn van Maanen        </t>
  </si>
  <si>
    <t xml:space="preserve">Lucas Beckeringh         </t>
  </si>
  <si>
    <t xml:space="preserve">Martin Pannekoek         </t>
  </si>
  <si>
    <t xml:space="preserve">Thom van der Wouden      </t>
  </si>
  <si>
    <t xml:space="preserve">Ian Beekman              </t>
  </si>
  <si>
    <t xml:space="preserve">Paul Heinen              </t>
  </si>
  <si>
    <t xml:space="preserve">Max van der Meer         </t>
  </si>
  <si>
    <t xml:space="preserve">Jarno Krikken            </t>
  </si>
  <si>
    <t>3:25.08</t>
  </si>
  <si>
    <t>3:42.74</t>
  </si>
  <si>
    <t>3:51.89</t>
  </si>
  <si>
    <t>3:52.31</t>
  </si>
  <si>
    <t>3:54.66</t>
  </si>
  <si>
    <t>3:55.15</t>
  </si>
  <si>
    <t>4:03.05</t>
  </si>
  <si>
    <t>4:05.29</t>
  </si>
  <si>
    <t>4:05.59</t>
  </si>
  <si>
    <t>4:13.10</t>
  </si>
  <si>
    <t>4:22.06</t>
  </si>
  <si>
    <t>4:25.96</t>
  </si>
  <si>
    <t>4:27.85</t>
  </si>
  <si>
    <t>4:28.07</t>
  </si>
  <si>
    <t>4:29.90</t>
  </si>
  <si>
    <t>4:32.87</t>
  </si>
  <si>
    <t>4:33.72</t>
  </si>
  <si>
    <t>4:41.52</t>
  </si>
  <si>
    <t>4:44.28</t>
  </si>
  <si>
    <t>4:44.77</t>
  </si>
  <si>
    <t>4:45.46</t>
  </si>
  <si>
    <t>4:57.24</t>
  </si>
  <si>
    <t>5:05.42</t>
  </si>
  <si>
    <t>5:27.05</t>
  </si>
  <si>
    <t xml:space="preserve">Henrik Kok               </t>
  </si>
  <si>
    <t xml:space="preserve">Jelle van Miltenburg     </t>
  </si>
  <si>
    <t xml:space="preserve">Thijs van Miltenburg     </t>
  </si>
  <si>
    <t xml:space="preserve">Pim van de Fliert        </t>
  </si>
  <si>
    <t xml:space="preserve">Carsten Bruinsma         </t>
  </si>
  <si>
    <t xml:space="preserve">Koen Jansen              </t>
  </si>
  <si>
    <t xml:space="preserve">Stef Ploeg               </t>
  </si>
  <si>
    <t xml:space="preserve">Lars van Rouwendaal      </t>
  </si>
  <si>
    <t xml:space="preserve">Wessel Terpstra          </t>
  </si>
  <si>
    <t xml:space="preserve">Bas Ostendorf            </t>
  </si>
  <si>
    <t xml:space="preserve">Martin Schuilenburg      </t>
  </si>
  <si>
    <t xml:space="preserve">Pim van den Breemer      </t>
  </si>
  <si>
    <t xml:space="preserve">Nordin Azrar             </t>
  </si>
  <si>
    <t xml:space="preserve">Thomas Bark              </t>
  </si>
  <si>
    <t xml:space="preserve">Douwe Drost              </t>
  </si>
  <si>
    <t xml:space="preserve">Ezra Halfhide            </t>
  </si>
  <si>
    <t xml:space="preserve">Lukas Meijerink          </t>
  </si>
  <si>
    <t xml:space="preserve">Tycho Velden             </t>
  </si>
  <si>
    <t xml:space="preserve">Vince Boeijen            </t>
  </si>
  <si>
    <t xml:space="preserve">Luka Dik                 </t>
  </si>
  <si>
    <t xml:space="preserve">Rutger Vincken           </t>
  </si>
  <si>
    <t xml:space="preserve">Pieter Brandsen          </t>
  </si>
  <si>
    <t>3:28.06</t>
  </si>
  <si>
    <t>3:36.00</t>
  </si>
  <si>
    <t>3:43.41</t>
  </si>
  <si>
    <t>3:44.53</t>
  </si>
  <si>
    <t>3:47.57</t>
  </si>
  <si>
    <t>4:03.08</t>
  </si>
  <si>
    <t>4:07.88</t>
  </si>
  <si>
    <t>4:09.05</t>
  </si>
  <si>
    <t>4:10.46</t>
  </si>
  <si>
    <t>4:12.14</t>
  </si>
  <si>
    <t>4:14.93</t>
  </si>
  <si>
    <t>4:18.47</t>
  </si>
  <si>
    <t>4:20.90</t>
  </si>
  <si>
    <t>4:21.96</t>
  </si>
  <si>
    <t>4:32.75</t>
  </si>
  <si>
    <t>4:36.12</t>
  </si>
  <si>
    <t>4:37.48</t>
  </si>
  <si>
    <t>4:49.85</t>
  </si>
  <si>
    <t>4:53.01</t>
  </si>
  <si>
    <t>5:04.55</t>
  </si>
  <si>
    <t>5:12.63</t>
  </si>
  <si>
    <t>5:34.24</t>
  </si>
  <si>
    <t>totaal</t>
  </si>
  <si>
    <t>Meia Stam</t>
  </si>
  <si>
    <t>Tim Frijters</t>
  </si>
  <si>
    <t>Mich Sweep</t>
  </si>
  <si>
    <t>Sam  Vrooman</t>
  </si>
  <si>
    <t>Levi Relyveld</t>
  </si>
  <si>
    <t>2:25.97</t>
  </si>
  <si>
    <t>2:26.05</t>
  </si>
  <si>
    <t>2:33.34</t>
  </si>
  <si>
    <t>2:40.00</t>
  </si>
  <si>
    <t xml:space="preserve">Mich Sweep               </t>
  </si>
  <si>
    <t>2:43.47</t>
  </si>
  <si>
    <t xml:space="preserve">Tim Frijters             </t>
  </si>
  <si>
    <t>2:50.65</t>
  </si>
  <si>
    <t xml:space="preserve">Koen van Zandwijk        </t>
  </si>
  <si>
    <t>2:53.43</t>
  </si>
  <si>
    <t>2:56.71</t>
  </si>
  <si>
    <t>2:57.96</t>
  </si>
  <si>
    <t xml:space="preserve">Sam  Vrooman             </t>
  </si>
  <si>
    <t>3:04.12</t>
  </si>
  <si>
    <t xml:space="preserve">Levi Relyveld            </t>
  </si>
  <si>
    <t>3:52.29</t>
  </si>
  <si>
    <t>Chimene Koller</t>
  </si>
  <si>
    <t>Nadia Hehenkamp</t>
  </si>
  <si>
    <t>Fenna van Gulik</t>
  </si>
  <si>
    <t>Irene Witkamp</t>
  </si>
  <si>
    <t>2:30.32</t>
  </si>
  <si>
    <t xml:space="preserve">Chimene Koller           </t>
  </si>
  <si>
    <t>2:34.94</t>
  </si>
  <si>
    <t>2:36.69</t>
  </si>
  <si>
    <t>2:37.14</t>
  </si>
  <si>
    <t>2:37.85</t>
  </si>
  <si>
    <t xml:space="preserve">Irene Witkamp            </t>
  </si>
  <si>
    <t>2:48.98</t>
  </si>
  <si>
    <t xml:space="preserve">Fenna van Gulik          </t>
  </si>
  <si>
    <t xml:space="preserve">Nadia Hehenkamp          </t>
  </si>
  <si>
    <t>2:54.61</t>
  </si>
  <si>
    <t>Max Simons</t>
  </si>
  <si>
    <t>Colin van Erp</t>
  </si>
  <si>
    <t xml:space="preserve">Bjorn Boss               </t>
  </si>
  <si>
    <t>2:11.00</t>
  </si>
  <si>
    <t>2:18.48</t>
  </si>
  <si>
    <t>2:22.52</t>
  </si>
  <si>
    <t xml:space="preserve">Colin van Erp            </t>
  </si>
  <si>
    <t>2:24.41</t>
  </si>
  <si>
    <t xml:space="preserve">Max Simons               </t>
  </si>
  <si>
    <t>2:25.45</t>
  </si>
  <si>
    <t>2:26.07</t>
  </si>
  <si>
    <t>2:29.34</t>
  </si>
  <si>
    <t>2:32.23</t>
  </si>
  <si>
    <t>2:33.70</t>
  </si>
  <si>
    <t>2:37.02</t>
  </si>
  <si>
    <t>2:37.15</t>
  </si>
  <si>
    <t>2:38.38</t>
  </si>
  <si>
    <t>3:04.27</t>
  </si>
  <si>
    <t>3:10.08</t>
  </si>
  <si>
    <t>3:10.60</t>
  </si>
  <si>
    <t>Maaike Kannegieter</t>
  </si>
  <si>
    <t>Rosa Bos</t>
  </si>
  <si>
    <t>3:48.43</t>
  </si>
  <si>
    <t>3:49.10</t>
  </si>
  <si>
    <t>4:00.07</t>
  </si>
  <si>
    <t>4:00.33</t>
  </si>
  <si>
    <t>4:19.59</t>
  </si>
  <si>
    <t>4:33.31</t>
  </si>
  <si>
    <t>4:36.05</t>
  </si>
  <si>
    <t>4:36.28</t>
  </si>
  <si>
    <t>4:38.91</t>
  </si>
  <si>
    <t>4:46.16</t>
  </si>
  <si>
    <t xml:space="preserve">Rosa Bos                 </t>
  </si>
  <si>
    <t>4:46.83</t>
  </si>
  <si>
    <t>4:49.29</t>
  </si>
  <si>
    <t>4:52.55</t>
  </si>
  <si>
    <t>5:02.25</t>
  </si>
  <si>
    <t>5:03.12</t>
  </si>
  <si>
    <t xml:space="preserve">Lana van den Berg        </t>
  </si>
  <si>
    <t>5:06.27</t>
  </si>
  <si>
    <t>5:12.31</t>
  </si>
  <si>
    <t xml:space="preserve">Dewi van Onselen         </t>
  </si>
  <si>
    <t>Dani Frans</t>
  </si>
  <si>
    <t>Alex van Buttingha  Wichers</t>
  </si>
  <si>
    <t>Bauke Taylor</t>
  </si>
  <si>
    <t>Ivo Stolk</t>
  </si>
  <si>
    <t>Jeroen Visser</t>
  </si>
  <si>
    <t>Chris Koenen</t>
  </si>
  <si>
    <t>3:38.43</t>
  </si>
  <si>
    <t>3:42.63</t>
  </si>
  <si>
    <t>3:46.91</t>
  </si>
  <si>
    <t>4:05.65</t>
  </si>
  <si>
    <t>Alex van Buttingha  Wiche</t>
  </si>
  <si>
    <t>4:07.16</t>
  </si>
  <si>
    <t>4:10.48</t>
  </si>
  <si>
    <t>4:16.18</t>
  </si>
  <si>
    <t>4:20.74</t>
  </si>
  <si>
    <t>4:32.13</t>
  </si>
  <si>
    <t>4:33.68</t>
  </si>
  <si>
    <t>4:39.04</t>
  </si>
  <si>
    <t>4:40.32</t>
  </si>
  <si>
    <t>4:43.20</t>
  </si>
  <si>
    <t>4:46.47</t>
  </si>
  <si>
    <t xml:space="preserve">Bauke Taylor             </t>
  </si>
  <si>
    <t>4:48.17</t>
  </si>
  <si>
    <t xml:space="preserve">Jeroen Visser            </t>
  </si>
  <si>
    <t>4:56.46</t>
  </si>
  <si>
    <t>4:58.09</t>
  </si>
  <si>
    <t xml:space="preserve">Chris Koenen             </t>
  </si>
  <si>
    <t>4:59.87</t>
  </si>
  <si>
    <t>5:15.76</t>
  </si>
  <si>
    <t xml:space="preserve">Dani Frans               </t>
  </si>
  <si>
    <t>5:39.72</t>
  </si>
  <si>
    <t xml:space="preserve">Lucas Houtepen           </t>
  </si>
  <si>
    <t>Jessy Enkelaar</t>
  </si>
  <si>
    <t>Maaike Heida</t>
  </si>
  <si>
    <t>Maxime Voogt</t>
  </si>
  <si>
    <t>Sabien Hilhorst</t>
  </si>
  <si>
    <t>Rinske den Heijer</t>
  </si>
  <si>
    <t>3:37.74</t>
  </si>
  <si>
    <t>3:54.50</t>
  </si>
  <si>
    <t xml:space="preserve">Jessy Enkelaar           </t>
  </si>
  <si>
    <t>4:03.91</t>
  </si>
  <si>
    <t>4:11.61</t>
  </si>
  <si>
    <t>4:15.78</t>
  </si>
  <si>
    <t>4:22.01</t>
  </si>
  <si>
    <t>4:32.97</t>
  </si>
  <si>
    <t xml:space="preserve">Maxime Voogt             </t>
  </si>
  <si>
    <t>4:35.03</t>
  </si>
  <si>
    <t xml:space="preserve">Sabien Hilhorst          </t>
  </si>
  <si>
    <t>4:37.60</t>
  </si>
  <si>
    <t>4:39.24</t>
  </si>
  <si>
    <t>4:43.55</t>
  </si>
  <si>
    <t>4:45.60</t>
  </si>
  <si>
    <t>4:49.59</t>
  </si>
  <si>
    <t>4:53.39</t>
  </si>
  <si>
    <t>4:58.71</t>
  </si>
  <si>
    <t>4:59.88</t>
  </si>
  <si>
    <t xml:space="preserve">Rinske den Heijer        </t>
  </si>
  <si>
    <t>5:16.70</t>
  </si>
  <si>
    <t>5:29.23</t>
  </si>
  <si>
    <t>Wouter Benschop</t>
  </si>
  <si>
    <t>Merijn Kerens</t>
  </si>
  <si>
    <t>Vincent Bosman</t>
  </si>
  <si>
    <t>Viggo Parol</t>
  </si>
  <si>
    <t>Sjoerd van 't Slot</t>
  </si>
  <si>
    <t>Gerson Gmelich Meijling</t>
  </si>
  <si>
    <t>Florian van der Burg</t>
  </si>
  <si>
    <t>3:25.18</t>
  </si>
  <si>
    <t>3:46.73</t>
  </si>
  <si>
    <t>3:47.81</t>
  </si>
  <si>
    <t>3:56.35</t>
  </si>
  <si>
    <t>3:56.78</t>
  </si>
  <si>
    <t>4:02.16</t>
  </si>
  <si>
    <t>4:05.62</t>
  </si>
  <si>
    <t>4:09.78</t>
  </si>
  <si>
    <t>4:12.38</t>
  </si>
  <si>
    <t>4:15.28</t>
  </si>
  <si>
    <t>4:16.00</t>
  </si>
  <si>
    <t>4:16.12</t>
  </si>
  <si>
    <t xml:space="preserve">Raul van Londen          </t>
  </si>
  <si>
    <t>4:17.41</t>
  </si>
  <si>
    <t>4:22.50</t>
  </si>
  <si>
    <t xml:space="preserve">Florian van der Burg     </t>
  </si>
  <si>
    <t xml:space="preserve">Sjoerd van 't Slot       </t>
  </si>
  <si>
    <t>4:23.13</t>
  </si>
  <si>
    <t>4:26.18</t>
  </si>
  <si>
    <t xml:space="preserve">Vincent Bosman           </t>
  </si>
  <si>
    <t xml:space="preserve">Merijn Kerens            </t>
  </si>
  <si>
    <t>4:28.81</t>
  </si>
  <si>
    <t>4:31.78</t>
  </si>
  <si>
    <t>4:34.48</t>
  </si>
  <si>
    <t>4:35.49</t>
  </si>
  <si>
    <t xml:space="preserve">Wouter Benschop          </t>
  </si>
  <si>
    <t>4:40.77</t>
  </si>
  <si>
    <t>4:41.02</t>
  </si>
  <si>
    <t>4:46.82</t>
  </si>
  <si>
    <t>5:01.84</t>
  </si>
  <si>
    <t>5:02.80</t>
  </si>
  <si>
    <t>5:17.02</t>
  </si>
  <si>
    <t>Charlotte Hagen</t>
  </si>
  <si>
    <t>Evelijn van Hilten</t>
  </si>
  <si>
    <t>Vera Adjoumani</t>
  </si>
  <si>
    <t>Lotte Jacobsen</t>
  </si>
  <si>
    <t>Yvonne de Vocht</t>
  </si>
  <si>
    <t>3:41.50</t>
  </si>
  <si>
    <t xml:space="preserve">Charlotte Hagen          </t>
  </si>
  <si>
    <t>3:42.28</t>
  </si>
  <si>
    <t>3:42.84</t>
  </si>
  <si>
    <t>3:47.05</t>
  </si>
  <si>
    <t>3:54.23</t>
  </si>
  <si>
    <t>4:00.13</t>
  </si>
  <si>
    <t>4:02.46</t>
  </si>
  <si>
    <t>4:04.97</t>
  </si>
  <si>
    <t>4:05.97</t>
  </si>
  <si>
    <t>4:06.73</t>
  </si>
  <si>
    <t>4:15.89</t>
  </si>
  <si>
    <t>4:19.01</t>
  </si>
  <si>
    <t>4:23.55</t>
  </si>
  <si>
    <t>4:26.11</t>
  </si>
  <si>
    <t xml:space="preserve">Laura Vleerlaag          </t>
  </si>
  <si>
    <t>4:35.84</t>
  </si>
  <si>
    <t>4:36.91</t>
  </si>
  <si>
    <t>4:39.42</t>
  </si>
  <si>
    <t>4:47.84</t>
  </si>
  <si>
    <t>5:02.83</t>
  </si>
  <si>
    <t>Jeroen Miltenburg</t>
  </si>
  <si>
    <t>Xander Westerveld</t>
  </si>
  <si>
    <t>3:19.76</t>
  </si>
  <si>
    <t>3:31.43</t>
  </si>
  <si>
    <t>3:35.63</t>
  </si>
  <si>
    <t>3:44.09</t>
  </si>
  <si>
    <t>3:52.79</t>
  </si>
  <si>
    <t>3:53.66</t>
  </si>
  <si>
    <t>4:02.77</t>
  </si>
  <si>
    <t>4:05.95</t>
  </si>
  <si>
    <t>4:06.02</t>
  </si>
  <si>
    <t>4:09.61</t>
  </si>
  <si>
    <t>4:11.18</t>
  </si>
  <si>
    <t>4:16.26</t>
  </si>
  <si>
    <t xml:space="preserve">Karel Out                </t>
  </si>
  <si>
    <t>4:17.16</t>
  </si>
  <si>
    <t>4:19.11</t>
  </si>
  <si>
    <t>4:33.60</t>
  </si>
  <si>
    <t xml:space="preserve">Steven van den Ham       </t>
  </si>
  <si>
    <t>4:40.02</t>
  </si>
  <si>
    <t>4:41.69</t>
  </si>
  <si>
    <t>4:54.39</t>
  </si>
  <si>
    <t xml:space="preserve">Xander Westerveld        </t>
  </si>
  <si>
    <t>beste</t>
  </si>
  <si>
    <t>Atverni</t>
  </si>
  <si>
    <t>Clytoneus</t>
  </si>
  <si>
    <t>Pijnenburg</t>
  </si>
  <si>
    <t>Tempo</t>
  </si>
  <si>
    <t>Totaal</t>
  </si>
  <si>
    <t>Rens van Rhijn</t>
  </si>
  <si>
    <t>Dion van Doorn</t>
  </si>
  <si>
    <t>Nova de Geer</t>
  </si>
  <si>
    <t>Bas Olsen</t>
  </si>
  <si>
    <t>Ellemijn  Versteeg</t>
  </si>
  <si>
    <t>Fenne van den Berg</t>
  </si>
  <si>
    <t>Joran Wattimena</t>
  </si>
  <si>
    <t>Luuk Versteeg</t>
  </si>
  <si>
    <t>Hilbert Scherrenburg</t>
  </si>
  <si>
    <t>Merel Poldermans</t>
  </si>
  <si>
    <t>2.56.22</t>
  </si>
  <si>
    <t>2.47.21</t>
  </si>
  <si>
    <t>2.53.79</t>
  </si>
  <si>
    <t>2.47.48</t>
  </si>
  <si>
    <t>2.49.11</t>
  </si>
  <si>
    <t>3.05.47</t>
  </si>
  <si>
    <t>4.53.05</t>
  </si>
  <si>
    <t>3.13.47</t>
  </si>
  <si>
    <t>3.28.75</t>
  </si>
  <si>
    <t>2.49.72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</si>
</sst>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_)"/>
    <numFmt numFmtId="179" formatCode="0.00_)"/>
    <numFmt numFmtId="180" formatCode="#,##0.00_);\(#,##0.00\)"/>
    <numFmt numFmtId="181" formatCode="0_)"/>
    <numFmt numFmtId="182" formatCode="0.0"/>
    <numFmt numFmtId="183" formatCode="d/mm/yy"/>
    <numFmt numFmtId="184" formatCode="dd/mm/yy"/>
    <numFmt numFmtId="185" formatCode="mm:ss.0;@"/>
    <numFmt numFmtId="186" formatCode="[$-413]dddd\ d\ mmmm\ yyyy"/>
  </numFmts>
  <fonts count="41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178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178" fontId="5" fillId="0" borderId="0" xfId="0" applyNumberFormat="1" applyFont="1" applyAlignment="1" applyProtection="1">
      <alignment horizontal="center"/>
      <protection locked="0"/>
    </xf>
    <xf numFmtId="0" fontId="7" fillId="0" borderId="0" xfId="41" applyFont="1" applyFill="1" applyAlignment="1">
      <alignment horizontal="center"/>
    </xf>
    <xf numFmtId="0" fontId="7" fillId="0" borderId="0" xfId="42" applyFont="1" applyAlignment="1">
      <alignment horizontal="left"/>
    </xf>
    <xf numFmtId="0" fontId="7" fillId="0" borderId="0" xfId="41" applyFont="1" applyAlignment="1">
      <alignment horizontal="left"/>
    </xf>
    <xf numFmtId="184" fontId="1" fillId="0" borderId="0" xfId="0" applyNumberFormat="1" applyFont="1" applyAlignment="1" applyProtection="1">
      <alignment horizontal="left"/>
      <protection/>
    </xf>
    <xf numFmtId="184" fontId="1" fillId="0" borderId="0" xfId="0" applyNumberFormat="1" applyFont="1" applyAlignment="1" applyProtection="1">
      <alignment horizontal="center"/>
      <protection/>
    </xf>
    <xf numFmtId="184" fontId="1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82" fontId="1" fillId="0" borderId="0" xfId="0" applyNumberFormat="1" applyFont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18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 applyProtection="1">
      <alignment horizontal="center"/>
      <protection/>
    </xf>
    <xf numFmtId="178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4" fontId="1" fillId="0" borderId="0" xfId="0" applyNumberFormat="1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6" fontId="1" fillId="0" borderId="0" xfId="0" applyNumberFormat="1" applyFont="1" applyAlignment="1">
      <alignment/>
    </xf>
    <xf numFmtId="0" fontId="1" fillId="10" borderId="0" xfId="0" applyFont="1" applyFill="1" applyAlignment="1">
      <alignment/>
    </xf>
    <xf numFmtId="0" fontId="1" fillId="10" borderId="0" xfId="0" applyFont="1" applyFill="1" applyAlignment="1">
      <alignment horizontal="center"/>
    </xf>
    <xf numFmtId="0" fontId="1" fillId="10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182" fontId="1" fillId="0" borderId="0" xfId="0" applyNumberFormat="1" applyFont="1" applyAlignment="1">
      <alignment horizontal="left"/>
    </xf>
    <xf numFmtId="0" fontId="7" fillId="10" borderId="0" xfId="41" applyFont="1" applyFill="1" applyAlignment="1">
      <alignment horizontal="left"/>
    </xf>
    <xf numFmtId="178" fontId="5" fillId="0" borderId="0" xfId="0" applyNumberFormat="1" applyFont="1" applyAlignment="1" applyProtection="1">
      <alignment horizontal="left"/>
      <protection locked="0"/>
    </xf>
    <xf numFmtId="18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184" fontId="1" fillId="0" borderId="0" xfId="0" applyNumberFormat="1" applyFont="1" applyFill="1" applyAlignment="1" applyProtection="1">
      <alignment horizontal="center"/>
      <protection/>
    </xf>
    <xf numFmtId="0" fontId="0" fillId="10" borderId="0" xfId="0" applyFill="1" applyAlignment="1">
      <alignment/>
    </xf>
    <xf numFmtId="0" fontId="0" fillId="10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Default" xfId="41"/>
    <cellStyle name="Default 2" xfId="42"/>
    <cellStyle name="Gekoppelde cel" xfId="43"/>
    <cellStyle name="Followed Hyperlink" xfId="44"/>
    <cellStyle name="Goed" xfId="45"/>
    <cellStyle name="Hyperlink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13" customWidth="1"/>
    <col min="2" max="2" width="24.625" style="13" customWidth="1"/>
    <col min="3" max="3" width="12.125" style="13" customWidth="1"/>
    <col min="4" max="6" width="9.125" style="14" customWidth="1"/>
    <col min="7" max="7" width="8.875" style="14" customWidth="1"/>
    <col min="8" max="8" width="4.625" style="13" customWidth="1"/>
    <col min="9" max="9" width="3.625" style="13" customWidth="1"/>
    <col min="10" max="10" width="20.50390625" style="13" customWidth="1"/>
    <col min="11" max="11" width="16.00390625" style="13" bestFit="1" customWidth="1"/>
    <col min="12" max="12" width="8.875" style="14" bestFit="1" customWidth="1"/>
    <col min="13" max="16384" width="9.00390625" style="13" customWidth="1"/>
  </cols>
  <sheetData>
    <row r="1" spans="1:12" ht="12.75">
      <c r="A1" s="1" t="s">
        <v>10</v>
      </c>
      <c r="C1" s="12" t="s">
        <v>21</v>
      </c>
      <c r="D1" s="30"/>
      <c r="I1" s="15"/>
      <c r="L1" s="16"/>
    </row>
    <row r="3" spans="1:12" ht="12.75">
      <c r="A3" s="15" t="s">
        <v>11</v>
      </c>
      <c r="I3" s="15" t="s">
        <v>11</v>
      </c>
      <c r="L3" s="16" t="s">
        <v>6</v>
      </c>
    </row>
    <row r="4" spans="1:14" ht="12.75">
      <c r="A4" s="15" t="s">
        <v>1</v>
      </c>
      <c r="B4" s="15" t="s">
        <v>3</v>
      </c>
      <c r="C4" s="15" t="s">
        <v>4</v>
      </c>
      <c r="D4" s="16" t="s">
        <v>531</v>
      </c>
      <c r="E4" s="10">
        <v>41020</v>
      </c>
      <c r="F4" s="10">
        <v>41041</v>
      </c>
      <c r="G4" s="10">
        <v>41076</v>
      </c>
      <c r="I4" s="15" t="s">
        <v>1</v>
      </c>
      <c r="J4" s="15" t="s">
        <v>3</v>
      </c>
      <c r="K4" s="15" t="s">
        <v>4</v>
      </c>
      <c r="L4" s="11">
        <v>41020</v>
      </c>
      <c r="M4" s="31">
        <v>41041</v>
      </c>
      <c r="N4" s="19" t="s">
        <v>757</v>
      </c>
    </row>
    <row r="5" spans="1:14" ht="12.75">
      <c r="A5" s="33">
        <v>1</v>
      </c>
      <c r="B5" s="35" t="s">
        <v>69</v>
      </c>
      <c r="C5" s="35" t="s">
        <v>48</v>
      </c>
      <c r="D5" s="33">
        <f aca="true" t="shared" si="0" ref="D5:D32">SUM(E5:G5)-MIN(E5:G5)</f>
        <v>3581</v>
      </c>
      <c r="E5" s="33">
        <v>1640</v>
      </c>
      <c r="F5" s="33">
        <v>1775</v>
      </c>
      <c r="G5" s="33">
        <v>1806</v>
      </c>
      <c r="I5" s="33">
        <v>1</v>
      </c>
      <c r="J5" s="32" t="s">
        <v>487</v>
      </c>
      <c r="K5" s="32" t="s">
        <v>214</v>
      </c>
      <c r="L5" s="34" t="s">
        <v>509</v>
      </c>
      <c r="M5" s="34" t="s">
        <v>736</v>
      </c>
      <c r="N5" s="34" t="s">
        <v>736</v>
      </c>
    </row>
    <row r="6" spans="1:14" ht="12.75">
      <c r="A6" s="33">
        <v>2</v>
      </c>
      <c r="B6" s="32" t="s">
        <v>734</v>
      </c>
      <c r="C6" s="32" t="s">
        <v>50</v>
      </c>
      <c r="D6" s="33">
        <f t="shared" si="0"/>
        <v>3334</v>
      </c>
      <c r="E6" s="33">
        <v>0</v>
      </c>
      <c r="F6" s="33">
        <v>1697</v>
      </c>
      <c r="G6" s="33">
        <v>1637</v>
      </c>
      <c r="H6" s="2"/>
      <c r="I6" s="33">
        <v>2</v>
      </c>
      <c r="J6" s="32" t="s">
        <v>488</v>
      </c>
      <c r="K6" s="32" t="s">
        <v>223</v>
      </c>
      <c r="L6" s="34" t="s">
        <v>510</v>
      </c>
      <c r="M6" s="34" t="s">
        <v>737</v>
      </c>
      <c r="N6" s="34" t="s">
        <v>737</v>
      </c>
    </row>
    <row r="7" spans="1:14" ht="12.75">
      <c r="A7" s="33">
        <v>3</v>
      </c>
      <c r="B7" s="35" t="s">
        <v>71</v>
      </c>
      <c r="C7" s="35" t="s">
        <v>52</v>
      </c>
      <c r="D7" s="33">
        <f t="shared" si="0"/>
        <v>3279</v>
      </c>
      <c r="E7" s="33">
        <v>1598</v>
      </c>
      <c r="F7" s="33">
        <v>0</v>
      </c>
      <c r="G7" s="33">
        <v>1681</v>
      </c>
      <c r="H7" s="2"/>
      <c r="I7" s="33">
        <v>3</v>
      </c>
      <c r="J7" s="32" t="s">
        <v>734</v>
      </c>
      <c r="K7" s="32" t="s">
        <v>50</v>
      </c>
      <c r="L7" s="34"/>
      <c r="M7" s="34" t="s">
        <v>738</v>
      </c>
      <c r="N7" s="34" t="s">
        <v>738</v>
      </c>
    </row>
    <row r="8" spans="1:14" ht="12.75">
      <c r="A8" s="14">
        <v>4</v>
      </c>
      <c r="B8" s="17" t="s">
        <v>70</v>
      </c>
      <c r="C8" s="17" t="s">
        <v>52</v>
      </c>
      <c r="D8" s="14">
        <f t="shared" si="0"/>
        <v>3157</v>
      </c>
      <c r="E8" s="14">
        <v>1638</v>
      </c>
      <c r="F8" s="14">
        <v>1519</v>
      </c>
      <c r="G8" s="14">
        <v>1496</v>
      </c>
      <c r="H8" s="2"/>
      <c r="I8" s="14">
        <v>4</v>
      </c>
      <c r="J8" s="13" t="s">
        <v>489</v>
      </c>
      <c r="K8" s="13" t="s">
        <v>223</v>
      </c>
      <c r="L8" s="19" t="s">
        <v>511</v>
      </c>
      <c r="M8" s="19"/>
      <c r="N8" s="19" t="s">
        <v>511</v>
      </c>
    </row>
    <row r="9" spans="1:14" ht="12.75">
      <c r="A9" s="14">
        <v>5</v>
      </c>
      <c r="B9" s="17" t="s">
        <v>76</v>
      </c>
      <c r="C9" s="17" t="s">
        <v>48</v>
      </c>
      <c r="D9" s="14">
        <f t="shared" si="0"/>
        <v>2844</v>
      </c>
      <c r="E9" s="14">
        <v>1263</v>
      </c>
      <c r="F9" s="14">
        <v>1352</v>
      </c>
      <c r="G9" s="14">
        <v>1492</v>
      </c>
      <c r="H9" s="2"/>
      <c r="I9" s="14">
        <v>5</v>
      </c>
      <c r="J9" s="13" t="s">
        <v>490</v>
      </c>
      <c r="K9" s="13" t="s">
        <v>214</v>
      </c>
      <c r="L9" s="19" t="s">
        <v>512</v>
      </c>
      <c r="M9" s="19" t="s">
        <v>739</v>
      </c>
      <c r="N9" s="19" t="s">
        <v>739</v>
      </c>
    </row>
    <row r="10" spans="1:14" ht="12.75">
      <c r="A10" s="14">
        <v>6</v>
      </c>
      <c r="B10" s="17" t="s">
        <v>75</v>
      </c>
      <c r="C10" s="17" t="s">
        <v>49</v>
      </c>
      <c r="D10" s="14">
        <f t="shared" si="0"/>
        <v>2692</v>
      </c>
      <c r="E10" s="14">
        <v>1308</v>
      </c>
      <c r="F10" s="14">
        <v>1358</v>
      </c>
      <c r="G10" s="14">
        <v>1334</v>
      </c>
      <c r="H10" s="2"/>
      <c r="I10" s="14">
        <v>6</v>
      </c>
      <c r="J10" s="13" t="s">
        <v>491</v>
      </c>
      <c r="K10" s="13" t="s">
        <v>214</v>
      </c>
      <c r="L10" s="19" t="s">
        <v>513</v>
      </c>
      <c r="M10" s="19" t="s">
        <v>740</v>
      </c>
      <c r="N10" s="19" t="s">
        <v>513</v>
      </c>
    </row>
    <row r="11" spans="1:14" ht="12.75">
      <c r="A11" s="14">
        <v>7</v>
      </c>
      <c r="B11" s="17" t="s">
        <v>72</v>
      </c>
      <c r="C11" s="17" t="s">
        <v>48</v>
      </c>
      <c r="D11" s="14">
        <f t="shared" si="0"/>
        <v>2635</v>
      </c>
      <c r="E11" s="14">
        <v>1353</v>
      </c>
      <c r="F11" s="14">
        <v>1282</v>
      </c>
      <c r="G11" s="14">
        <v>1281</v>
      </c>
      <c r="H11" s="2"/>
      <c r="I11" s="14">
        <v>7</v>
      </c>
      <c r="J11" s="13" t="s">
        <v>493</v>
      </c>
      <c r="K11" s="13" t="s">
        <v>214</v>
      </c>
      <c r="L11" s="19" t="s">
        <v>515</v>
      </c>
      <c r="M11" s="19" t="s">
        <v>741</v>
      </c>
      <c r="N11" s="19" t="s">
        <v>741</v>
      </c>
    </row>
    <row r="12" spans="1:14" ht="12.75">
      <c r="A12" s="14">
        <v>8</v>
      </c>
      <c r="B12" s="17" t="s">
        <v>73</v>
      </c>
      <c r="C12" s="17" t="s">
        <v>52</v>
      </c>
      <c r="D12" s="14">
        <f t="shared" si="0"/>
        <v>2632</v>
      </c>
      <c r="E12" s="14">
        <v>1337</v>
      </c>
      <c r="F12" s="14">
        <v>1291</v>
      </c>
      <c r="G12" s="14">
        <v>1295</v>
      </c>
      <c r="H12" s="2"/>
      <c r="I12" s="14">
        <v>8</v>
      </c>
      <c r="J12" s="13" t="s">
        <v>492</v>
      </c>
      <c r="K12" s="13" t="s">
        <v>221</v>
      </c>
      <c r="L12" s="19" t="s">
        <v>514</v>
      </c>
      <c r="M12" s="19" t="s">
        <v>742</v>
      </c>
      <c r="N12" s="19" t="s">
        <v>742</v>
      </c>
    </row>
    <row r="13" spans="1:14" ht="12.75">
      <c r="A13" s="14">
        <v>9</v>
      </c>
      <c r="B13" s="17" t="s">
        <v>79</v>
      </c>
      <c r="C13" s="17" t="s">
        <v>50</v>
      </c>
      <c r="D13" s="14">
        <f t="shared" si="0"/>
        <v>2594</v>
      </c>
      <c r="E13" s="14">
        <v>1214</v>
      </c>
      <c r="F13" s="14">
        <v>0</v>
      </c>
      <c r="G13" s="14">
        <v>1380</v>
      </c>
      <c r="H13" s="2"/>
      <c r="I13" s="14">
        <v>9</v>
      </c>
      <c r="J13" s="13" t="s">
        <v>495</v>
      </c>
      <c r="K13" s="13" t="s">
        <v>223</v>
      </c>
      <c r="L13" s="19" t="s">
        <v>517</v>
      </c>
      <c r="M13" s="19" t="s">
        <v>743</v>
      </c>
      <c r="N13" s="19" t="s">
        <v>743</v>
      </c>
    </row>
    <row r="14" spans="1:14" ht="12.75">
      <c r="A14" s="14">
        <v>10</v>
      </c>
      <c r="B14" s="17" t="s">
        <v>74</v>
      </c>
      <c r="C14" s="17" t="s">
        <v>49</v>
      </c>
      <c r="D14" s="14">
        <f t="shared" si="0"/>
        <v>2527</v>
      </c>
      <c r="E14" s="14">
        <v>1334</v>
      </c>
      <c r="F14" s="14">
        <v>1193</v>
      </c>
      <c r="G14" s="14">
        <v>0</v>
      </c>
      <c r="H14" s="2"/>
      <c r="I14" s="14">
        <v>10</v>
      </c>
      <c r="J14" s="13" t="s">
        <v>494</v>
      </c>
      <c r="K14" s="13" t="s">
        <v>214</v>
      </c>
      <c r="L14" s="19" t="s">
        <v>516</v>
      </c>
      <c r="M14" s="19" t="s">
        <v>744</v>
      </c>
      <c r="N14" s="19" t="s">
        <v>744</v>
      </c>
    </row>
    <row r="15" spans="1:14" ht="12.75">
      <c r="A15" s="14">
        <v>11</v>
      </c>
      <c r="B15" s="17" t="s">
        <v>89</v>
      </c>
      <c r="C15" s="17" t="s">
        <v>50</v>
      </c>
      <c r="D15" s="14">
        <f t="shared" si="0"/>
        <v>2499</v>
      </c>
      <c r="E15" s="14">
        <v>986</v>
      </c>
      <c r="F15" s="14">
        <v>1220</v>
      </c>
      <c r="G15" s="14">
        <v>1279</v>
      </c>
      <c r="H15" s="2"/>
      <c r="I15" s="14">
        <v>11</v>
      </c>
      <c r="J15" s="13" t="s">
        <v>496</v>
      </c>
      <c r="K15" s="13" t="s">
        <v>223</v>
      </c>
      <c r="L15" s="19" t="s">
        <v>518</v>
      </c>
      <c r="M15" s="19" t="s">
        <v>745</v>
      </c>
      <c r="N15" s="19" t="s">
        <v>745</v>
      </c>
    </row>
    <row r="16" spans="1:14" ht="12.75">
      <c r="A16" s="14">
        <v>12</v>
      </c>
      <c r="B16" s="17" t="s">
        <v>77</v>
      </c>
      <c r="C16" s="17" t="s">
        <v>52</v>
      </c>
      <c r="D16" s="14">
        <f t="shared" si="0"/>
        <v>2480</v>
      </c>
      <c r="E16" s="14">
        <v>1262</v>
      </c>
      <c r="F16" s="14">
        <v>1217</v>
      </c>
      <c r="G16" s="14">
        <v>1218</v>
      </c>
      <c r="H16" s="2"/>
      <c r="I16" s="14">
        <v>12</v>
      </c>
      <c r="J16" s="13" t="s">
        <v>498</v>
      </c>
      <c r="K16" s="13" t="s">
        <v>214</v>
      </c>
      <c r="L16" s="19" t="s">
        <v>520</v>
      </c>
      <c r="M16" s="19" t="s">
        <v>746</v>
      </c>
      <c r="N16" s="19" t="s">
        <v>746</v>
      </c>
    </row>
    <row r="17" spans="1:14" ht="12.75">
      <c r="A17" s="14">
        <v>13</v>
      </c>
      <c r="B17" s="17" t="s">
        <v>83</v>
      </c>
      <c r="C17" s="17" t="s">
        <v>48</v>
      </c>
      <c r="D17" s="14">
        <f t="shared" si="0"/>
        <v>2456</v>
      </c>
      <c r="E17" s="14">
        <v>1162</v>
      </c>
      <c r="F17" s="14">
        <v>1195</v>
      </c>
      <c r="G17" s="14">
        <v>1261</v>
      </c>
      <c r="H17" s="2"/>
      <c r="I17" s="14">
        <v>13</v>
      </c>
      <c r="J17" s="13" t="s">
        <v>497</v>
      </c>
      <c r="K17" s="13" t="s">
        <v>214</v>
      </c>
      <c r="L17" s="19" t="s">
        <v>519</v>
      </c>
      <c r="M17" s="19" t="s">
        <v>754</v>
      </c>
      <c r="N17" s="19" t="s">
        <v>519</v>
      </c>
    </row>
    <row r="18" spans="1:14" ht="12.75">
      <c r="A18" s="14">
        <v>13</v>
      </c>
      <c r="B18" s="17" t="s">
        <v>82</v>
      </c>
      <c r="C18" s="17" t="s">
        <v>48</v>
      </c>
      <c r="D18" s="14">
        <f t="shared" si="0"/>
        <v>2390</v>
      </c>
      <c r="E18" s="14">
        <v>1204</v>
      </c>
      <c r="F18" s="14">
        <v>1161</v>
      </c>
      <c r="G18" s="14">
        <v>1186</v>
      </c>
      <c r="H18" s="2"/>
      <c r="I18" s="14">
        <v>13</v>
      </c>
      <c r="J18" s="13" t="s">
        <v>748</v>
      </c>
      <c r="K18" s="13" t="s">
        <v>216</v>
      </c>
      <c r="L18" s="19"/>
      <c r="M18" s="19" t="s">
        <v>747</v>
      </c>
      <c r="N18" s="19" t="s">
        <v>747</v>
      </c>
    </row>
    <row r="19" spans="1:14" ht="12.75">
      <c r="A19" s="14">
        <v>15</v>
      </c>
      <c r="B19" s="17" t="s">
        <v>87</v>
      </c>
      <c r="C19" s="17" t="s">
        <v>50</v>
      </c>
      <c r="D19" s="14">
        <f t="shared" si="0"/>
        <v>2366</v>
      </c>
      <c r="E19" s="14">
        <v>1046</v>
      </c>
      <c r="F19" s="14">
        <v>1156</v>
      </c>
      <c r="G19" s="14">
        <v>1210</v>
      </c>
      <c r="H19" s="2"/>
      <c r="I19" s="14">
        <v>15</v>
      </c>
      <c r="J19" s="13" t="s">
        <v>505</v>
      </c>
      <c r="K19" s="13" t="s">
        <v>216</v>
      </c>
      <c r="L19" s="19" t="s">
        <v>527</v>
      </c>
      <c r="M19" s="19" t="s">
        <v>749</v>
      </c>
      <c r="N19" s="19" t="s">
        <v>749</v>
      </c>
    </row>
    <row r="20" spans="1:14" ht="12.75">
      <c r="A20" s="14">
        <v>16</v>
      </c>
      <c r="B20" s="17" t="s">
        <v>80</v>
      </c>
      <c r="C20" s="17" t="s">
        <v>52</v>
      </c>
      <c r="D20" s="14">
        <f t="shared" si="0"/>
        <v>2366</v>
      </c>
      <c r="E20" s="14">
        <v>1210</v>
      </c>
      <c r="F20" s="14">
        <v>1156</v>
      </c>
      <c r="G20" s="14">
        <v>857</v>
      </c>
      <c r="H20" s="2"/>
      <c r="I20" s="14">
        <v>16</v>
      </c>
      <c r="J20" s="13" t="s">
        <v>499</v>
      </c>
      <c r="K20" s="13" t="s">
        <v>221</v>
      </c>
      <c r="L20" s="19" t="s">
        <v>521</v>
      </c>
      <c r="M20" s="19" t="s">
        <v>750</v>
      </c>
      <c r="N20" s="19" t="s">
        <v>750</v>
      </c>
    </row>
    <row r="21" spans="1:14" ht="12.75">
      <c r="A21" s="14">
        <v>17</v>
      </c>
      <c r="B21" s="17" t="s">
        <v>78</v>
      </c>
      <c r="C21" s="17" t="s">
        <v>50</v>
      </c>
      <c r="D21" s="14">
        <f t="shared" si="0"/>
        <v>2266</v>
      </c>
      <c r="E21" s="14">
        <v>1216</v>
      </c>
      <c r="F21" s="14">
        <v>1047</v>
      </c>
      <c r="G21" s="14">
        <v>1050</v>
      </c>
      <c r="H21" s="2"/>
      <c r="I21" s="14">
        <v>17</v>
      </c>
      <c r="J21" s="13" t="s">
        <v>500</v>
      </c>
      <c r="K21" s="13" t="s">
        <v>221</v>
      </c>
      <c r="L21" s="19" t="s">
        <v>522</v>
      </c>
      <c r="M21" s="19"/>
      <c r="N21" s="19" t="s">
        <v>522</v>
      </c>
    </row>
    <row r="22" spans="1:14" ht="12.75">
      <c r="A22" s="14">
        <v>18</v>
      </c>
      <c r="B22" s="17" t="s">
        <v>81</v>
      </c>
      <c r="C22" s="17" t="s">
        <v>51</v>
      </c>
      <c r="D22" s="14">
        <f t="shared" si="0"/>
        <v>2255</v>
      </c>
      <c r="E22" s="14">
        <v>1204</v>
      </c>
      <c r="F22" s="14">
        <v>1040</v>
      </c>
      <c r="G22" s="14">
        <v>1051</v>
      </c>
      <c r="H22" s="2"/>
      <c r="I22" s="14">
        <v>18</v>
      </c>
      <c r="J22" s="13" t="s">
        <v>501</v>
      </c>
      <c r="K22" s="13" t="s">
        <v>216</v>
      </c>
      <c r="L22" s="19" t="s">
        <v>523</v>
      </c>
      <c r="M22" s="19"/>
      <c r="N22" s="19" t="s">
        <v>523</v>
      </c>
    </row>
    <row r="23" spans="1:14" ht="12.75">
      <c r="A23" s="14">
        <v>19</v>
      </c>
      <c r="B23" s="17" t="s">
        <v>90</v>
      </c>
      <c r="C23" s="17" t="s">
        <v>48</v>
      </c>
      <c r="D23" s="14">
        <f t="shared" si="0"/>
        <v>2135</v>
      </c>
      <c r="E23" s="14">
        <v>954</v>
      </c>
      <c r="F23" s="14">
        <v>1031</v>
      </c>
      <c r="G23" s="14">
        <v>1104</v>
      </c>
      <c r="H23" s="2"/>
      <c r="I23" s="14">
        <v>19</v>
      </c>
      <c r="J23" s="13" t="s">
        <v>752</v>
      </c>
      <c r="K23" s="13" t="s">
        <v>230</v>
      </c>
      <c r="L23" s="19"/>
      <c r="M23" s="19" t="s">
        <v>751</v>
      </c>
      <c r="N23" s="19" t="s">
        <v>751</v>
      </c>
    </row>
    <row r="24" spans="1:14" ht="12.75">
      <c r="A24" s="14">
        <v>20</v>
      </c>
      <c r="B24" s="17" t="s">
        <v>85</v>
      </c>
      <c r="C24" s="17" t="s">
        <v>48</v>
      </c>
      <c r="D24" s="14">
        <f t="shared" si="0"/>
        <v>2127</v>
      </c>
      <c r="E24" s="14">
        <v>1080</v>
      </c>
      <c r="F24" s="14">
        <v>1047</v>
      </c>
      <c r="G24" s="14">
        <v>967</v>
      </c>
      <c r="I24" s="14">
        <v>20</v>
      </c>
      <c r="J24" s="13" t="s">
        <v>502</v>
      </c>
      <c r="K24" s="13" t="s">
        <v>230</v>
      </c>
      <c r="L24" s="19" t="s">
        <v>524</v>
      </c>
      <c r="M24" s="19"/>
      <c r="N24" s="19" t="s">
        <v>524</v>
      </c>
    </row>
    <row r="25" spans="1:14" ht="12.75">
      <c r="A25" s="14">
        <v>21</v>
      </c>
      <c r="B25" s="17" t="s">
        <v>84</v>
      </c>
      <c r="C25" s="17" t="s">
        <v>49</v>
      </c>
      <c r="D25" s="14">
        <f t="shared" si="0"/>
        <v>2058</v>
      </c>
      <c r="E25" s="14">
        <v>1122</v>
      </c>
      <c r="F25" s="14">
        <v>936</v>
      </c>
      <c r="G25" s="14">
        <v>831</v>
      </c>
      <c r="I25" s="14">
        <v>21</v>
      </c>
      <c r="J25" s="13" t="s">
        <v>503</v>
      </c>
      <c r="K25" s="13" t="s">
        <v>214</v>
      </c>
      <c r="L25" s="19" t="s">
        <v>525</v>
      </c>
      <c r="M25" s="19" t="s">
        <v>753</v>
      </c>
      <c r="N25" s="19" t="s">
        <v>525</v>
      </c>
    </row>
    <row r="26" spans="1:14" ht="12.75">
      <c r="A26" s="14">
        <v>22</v>
      </c>
      <c r="B26" s="17" t="s">
        <v>88</v>
      </c>
      <c r="C26" s="17" t="s">
        <v>48</v>
      </c>
      <c r="D26" s="14">
        <f t="shared" si="0"/>
        <v>1981</v>
      </c>
      <c r="E26" s="14">
        <v>1000</v>
      </c>
      <c r="F26" s="14">
        <v>981</v>
      </c>
      <c r="G26" s="14">
        <v>0</v>
      </c>
      <c r="I26" s="14">
        <v>22</v>
      </c>
      <c r="J26" s="13" t="s">
        <v>504</v>
      </c>
      <c r="K26" s="13" t="s">
        <v>221</v>
      </c>
      <c r="L26" s="19" t="s">
        <v>526</v>
      </c>
      <c r="M26" s="19"/>
      <c r="N26" s="19" t="s">
        <v>526</v>
      </c>
    </row>
    <row r="27" spans="1:14" ht="12.75">
      <c r="A27" s="14">
        <v>23</v>
      </c>
      <c r="B27" s="13" t="s">
        <v>735</v>
      </c>
      <c r="C27" s="13" t="s">
        <v>52</v>
      </c>
      <c r="D27" s="14">
        <f t="shared" si="0"/>
        <v>1895</v>
      </c>
      <c r="E27" s="14">
        <v>0</v>
      </c>
      <c r="F27" s="14">
        <v>920</v>
      </c>
      <c r="G27" s="14">
        <v>975</v>
      </c>
      <c r="I27" s="14">
        <v>23</v>
      </c>
      <c r="J27" s="13" t="s">
        <v>756</v>
      </c>
      <c r="K27" s="13" t="s">
        <v>223</v>
      </c>
      <c r="L27" s="19"/>
      <c r="M27" s="19" t="s">
        <v>755</v>
      </c>
      <c r="N27" s="19" t="s">
        <v>755</v>
      </c>
    </row>
    <row r="28" spans="1:14" ht="12.75">
      <c r="A28" s="14">
        <v>24</v>
      </c>
      <c r="B28" s="17" t="s">
        <v>92</v>
      </c>
      <c r="C28" s="17" t="s">
        <v>50</v>
      </c>
      <c r="D28" s="14">
        <f t="shared" si="0"/>
        <v>1856</v>
      </c>
      <c r="E28" s="14">
        <v>903</v>
      </c>
      <c r="F28" s="14">
        <v>953</v>
      </c>
      <c r="G28" s="14">
        <v>873</v>
      </c>
      <c r="I28" s="14">
        <v>24</v>
      </c>
      <c r="J28" s="13" t="s">
        <v>506</v>
      </c>
      <c r="K28" s="13" t="s">
        <v>221</v>
      </c>
      <c r="L28" s="19" t="s">
        <v>528</v>
      </c>
      <c r="M28" s="19"/>
      <c r="N28" s="19" t="s">
        <v>528</v>
      </c>
    </row>
    <row r="29" spans="1:14" ht="12.75">
      <c r="A29" s="14">
        <v>25</v>
      </c>
      <c r="B29" s="17" t="s">
        <v>91</v>
      </c>
      <c r="C29" s="17" t="s">
        <v>49</v>
      </c>
      <c r="D29" s="14">
        <f t="shared" si="0"/>
        <v>1749</v>
      </c>
      <c r="E29" s="14">
        <v>932</v>
      </c>
      <c r="F29" s="14">
        <v>0</v>
      </c>
      <c r="G29" s="14">
        <v>817</v>
      </c>
      <c r="I29" s="14">
        <v>25</v>
      </c>
      <c r="J29" s="13" t="s">
        <v>507</v>
      </c>
      <c r="K29" s="13" t="s">
        <v>216</v>
      </c>
      <c r="L29" s="19" t="s">
        <v>529</v>
      </c>
      <c r="M29" s="19"/>
      <c r="N29" s="19" t="s">
        <v>529</v>
      </c>
    </row>
    <row r="30" spans="1:14" ht="12.75">
      <c r="A30" s="14">
        <v>26</v>
      </c>
      <c r="B30" s="13" t="s">
        <v>771</v>
      </c>
      <c r="C30" s="13" t="s">
        <v>48</v>
      </c>
      <c r="D30" s="14">
        <f t="shared" si="0"/>
        <v>1076</v>
      </c>
      <c r="E30" s="14">
        <v>0</v>
      </c>
      <c r="F30" s="14">
        <v>0</v>
      </c>
      <c r="G30" s="14">
        <v>1076</v>
      </c>
      <c r="I30" s="14">
        <v>26</v>
      </c>
      <c r="J30" s="13" t="s">
        <v>508</v>
      </c>
      <c r="K30" s="13" t="s">
        <v>223</v>
      </c>
      <c r="L30" s="19" t="s">
        <v>530</v>
      </c>
      <c r="M30" s="19"/>
      <c r="N30" s="19" t="s">
        <v>530</v>
      </c>
    </row>
    <row r="31" spans="1:7" ht="12.75">
      <c r="A31" s="14">
        <v>27</v>
      </c>
      <c r="B31" s="17" t="s">
        <v>86</v>
      </c>
      <c r="C31" s="17" t="s">
        <v>51</v>
      </c>
      <c r="D31" s="14">
        <f t="shared" si="0"/>
        <v>1058</v>
      </c>
      <c r="E31" s="14">
        <v>1058</v>
      </c>
      <c r="F31" s="14">
        <v>0</v>
      </c>
      <c r="G31" s="14">
        <v>0</v>
      </c>
    </row>
    <row r="32" spans="1:7" ht="12.75">
      <c r="A32" s="14">
        <v>28</v>
      </c>
      <c r="B32" s="17" t="s">
        <v>93</v>
      </c>
      <c r="C32" s="17" t="s">
        <v>52</v>
      </c>
      <c r="D32" s="14">
        <f t="shared" si="0"/>
        <v>518</v>
      </c>
      <c r="E32" s="14">
        <v>201</v>
      </c>
      <c r="F32" s="14">
        <v>0</v>
      </c>
      <c r="G32" s="14">
        <v>317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13" customWidth="1"/>
    <col min="2" max="2" width="24.625" style="13" customWidth="1"/>
    <col min="3" max="3" width="12.125" style="13" customWidth="1"/>
    <col min="4" max="6" width="9.125" style="14" customWidth="1"/>
    <col min="7" max="7" width="8.875" style="14" customWidth="1"/>
    <col min="8" max="8" width="4.625" style="14" customWidth="1"/>
    <col min="9" max="9" width="4.375" style="13" customWidth="1"/>
    <col min="10" max="10" width="20.50390625" style="13" customWidth="1"/>
    <col min="11" max="11" width="16.00390625" style="13" bestFit="1" customWidth="1"/>
    <col min="12" max="12" width="8.875" style="14" bestFit="1" customWidth="1"/>
    <col min="13" max="13" width="8.25390625" style="13" customWidth="1"/>
    <col min="14" max="16384" width="9.00390625" style="13" customWidth="1"/>
  </cols>
  <sheetData>
    <row r="1" spans="1:12" ht="12.75">
      <c r="A1" s="1" t="s">
        <v>10</v>
      </c>
      <c r="C1" s="13" t="s">
        <v>21</v>
      </c>
      <c r="I1" s="15"/>
      <c r="L1" s="16"/>
    </row>
    <row r="3" spans="1:12" ht="12.75">
      <c r="A3" s="15" t="s">
        <v>20</v>
      </c>
      <c r="I3" s="15" t="s">
        <v>20</v>
      </c>
      <c r="L3" s="16" t="s">
        <v>0</v>
      </c>
    </row>
    <row r="4" spans="1:14" ht="12.75">
      <c r="A4" s="15" t="s">
        <v>1</v>
      </c>
      <c r="B4" s="45" t="s">
        <v>2</v>
      </c>
      <c r="C4" s="45" t="s">
        <v>4</v>
      </c>
      <c r="D4" s="46" t="s">
        <v>531</v>
      </c>
      <c r="E4" s="47">
        <v>41020</v>
      </c>
      <c r="F4" s="47">
        <v>41041</v>
      </c>
      <c r="G4" s="47">
        <v>41076</v>
      </c>
      <c r="I4" s="15" t="s">
        <v>1</v>
      </c>
      <c r="J4" s="15" t="s">
        <v>3</v>
      </c>
      <c r="K4" s="15" t="s">
        <v>4</v>
      </c>
      <c r="L4" s="10">
        <v>41020</v>
      </c>
      <c r="M4" s="39">
        <v>41041</v>
      </c>
      <c r="N4" s="13" t="s">
        <v>757</v>
      </c>
    </row>
    <row r="5" spans="1:14" ht="12.75">
      <c r="A5" s="33">
        <v>1</v>
      </c>
      <c r="B5" s="32" t="s">
        <v>203</v>
      </c>
      <c r="C5" s="32" t="s">
        <v>51</v>
      </c>
      <c r="D5" s="33">
        <f aca="true" t="shared" si="0" ref="D5:D13">SUM(E5:G5)-MIN(E5:G5)</f>
        <v>1330</v>
      </c>
      <c r="E5" s="33">
        <v>445</v>
      </c>
      <c r="F5" s="33">
        <v>591</v>
      </c>
      <c r="G5" s="33">
        <v>739</v>
      </c>
      <c r="H5" s="16"/>
      <c r="I5" s="33">
        <v>1</v>
      </c>
      <c r="J5" s="32" t="s">
        <v>227</v>
      </c>
      <c r="K5" s="32" t="s">
        <v>230</v>
      </c>
      <c r="L5" s="35" t="s">
        <v>773</v>
      </c>
      <c r="M5" s="35" t="s">
        <v>774</v>
      </c>
      <c r="N5" s="35" t="s">
        <v>774</v>
      </c>
    </row>
    <row r="6" spans="1:14" ht="12.75">
      <c r="A6" s="33">
        <v>2</v>
      </c>
      <c r="B6" s="32" t="s">
        <v>204</v>
      </c>
      <c r="C6" s="32" t="s">
        <v>48</v>
      </c>
      <c r="D6" s="33">
        <f t="shared" si="0"/>
        <v>1290</v>
      </c>
      <c r="E6" s="33">
        <v>401</v>
      </c>
      <c r="F6" s="33">
        <v>592</v>
      </c>
      <c r="G6" s="33">
        <v>698</v>
      </c>
      <c r="I6" s="33">
        <v>2</v>
      </c>
      <c r="J6" s="32" t="s">
        <v>226</v>
      </c>
      <c r="K6" s="32" t="s">
        <v>214</v>
      </c>
      <c r="L6" s="35" t="s">
        <v>775</v>
      </c>
      <c r="M6" s="35" t="s">
        <v>776</v>
      </c>
      <c r="N6" s="35" t="s">
        <v>776</v>
      </c>
    </row>
    <row r="7" spans="1:14" ht="12.75">
      <c r="A7" s="33">
        <v>3</v>
      </c>
      <c r="B7" s="50" t="s">
        <v>555</v>
      </c>
      <c r="C7" s="50" t="s">
        <v>49</v>
      </c>
      <c r="D7" s="51">
        <f t="shared" si="0"/>
        <v>1271</v>
      </c>
      <c r="E7" s="51">
        <v>0</v>
      </c>
      <c r="F7" s="51">
        <v>610</v>
      </c>
      <c r="G7" s="51">
        <v>661</v>
      </c>
      <c r="I7" s="33">
        <v>3</v>
      </c>
      <c r="J7" s="32" t="s">
        <v>225</v>
      </c>
      <c r="K7" s="32" t="s">
        <v>221</v>
      </c>
      <c r="L7" s="35" t="s">
        <v>777</v>
      </c>
      <c r="M7" s="35"/>
      <c r="N7" s="35" t="s">
        <v>777</v>
      </c>
    </row>
    <row r="8" spans="1:14" ht="12.75">
      <c r="A8" s="14">
        <v>4</v>
      </c>
      <c r="B8" s="43" t="s">
        <v>202</v>
      </c>
      <c r="C8" s="43" t="s">
        <v>48</v>
      </c>
      <c r="D8" s="22">
        <f t="shared" si="0"/>
        <v>1166</v>
      </c>
      <c r="E8" s="22">
        <v>448</v>
      </c>
      <c r="F8" s="22">
        <v>0</v>
      </c>
      <c r="G8" s="22">
        <v>718</v>
      </c>
      <c r="I8" s="14">
        <v>4</v>
      </c>
      <c r="J8" s="50" t="s">
        <v>565</v>
      </c>
      <c r="K8" s="50" t="s">
        <v>216</v>
      </c>
      <c r="L8" s="52"/>
      <c r="M8" s="52" t="s">
        <v>782</v>
      </c>
      <c r="N8" s="52" t="s">
        <v>782</v>
      </c>
    </row>
    <row r="9" spans="1:14" ht="12.75">
      <c r="A9" s="14">
        <v>5</v>
      </c>
      <c r="B9" s="13" t="s">
        <v>205</v>
      </c>
      <c r="C9" s="13" t="s">
        <v>50</v>
      </c>
      <c r="D9" s="22">
        <f t="shared" si="0"/>
        <v>865</v>
      </c>
      <c r="E9" s="14">
        <v>368</v>
      </c>
      <c r="F9" s="14">
        <v>0</v>
      </c>
      <c r="G9" s="14">
        <v>497</v>
      </c>
      <c r="I9" s="14">
        <v>5</v>
      </c>
      <c r="J9" s="13" t="s">
        <v>228</v>
      </c>
      <c r="K9" s="13" t="s">
        <v>214</v>
      </c>
      <c r="L9" s="17" t="s">
        <v>778</v>
      </c>
      <c r="M9" s="17"/>
      <c r="N9" s="17" t="s">
        <v>778</v>
      </c>
    </row>
    <row r="10" spans="1:14" ht="12.75">
      <c r="A10" s="14">
        <v>6</v>
      </c>
      <c r="B10" s="13" t="s">
        <v>206</v>
      </c>
      <c r="C10" s="13" t="s">
        <v>50</v>
      </c>
      <c r="D10" s="22">
        <f t="shared" si="0"/>
        <v>605</v>
      </c>
      <c r="E10" s="14">
        <v>181</v>
      </c>
      <c r="F10" s="14">
        <v>328</v>
      </c>
      <c r="G10" s="14">
        <v>277</v>
      </c>
      <c r="I10" s="14">
        <v>6</v>
      </c>
      <c r="J10" s="13" t="s">
        <v>229</v>
      </c>
      <c r="K10" s="13" t="s">
        <v>221</v>
      </c>
      <c r="L10" s="17" t="s">
        <v>779</v>
      </c>
      <c r="M10" s="17" t="s">
        <v>780</v>
      </c>
      <c r="N10" s="17" t="s">
        <v>780</v>
      </c>
    </row>
    <row r="11" spans="1:14" ht="12.75">
      <c r="A11" s="14">
        <v>7</v>
      </c>
      <c r="B11" s="13" t="s">
        <v>767</v>
      </c>
      <c r="C11" s="13" t="s">
        <v>52</v>
      </c>
      <c r="D11" s="22">
        <f t="shared" si="0"/>
        <v>387</v>
      </c>
      <c r="E11" s="14">
        <v>0</v>
      </c>
      <c r="F11" s="14">
        <v>0</v>
      </c>
      <c r="G11" s="14">
        <v>387</v>
      </c>
      <c r="I11" s="14">
        <v>7</v>
      </c>
      <c r="J11" s="13" t="s">
        <v>532</v>
      </c>
      <c r="K11" s="13" t="s">
        <v>214</v>
      </c>
      <c r="L11" s="17"/>
      <c r="M11" s="17" t="s">
        <v>781</v>
      </c>
      <c r="N11" s="17" t="s">
        <v>781</v>
      </c>
    </row>
    <row r="12" spans="1:7" ht="12.75">
      <c r="A12" s="14">
        <v>8</v>
      </c>
      <c r="B12" s="13" t="s">
        <v>532</v>
      </c>
      <c r="C12" s="13" t="s">
        <v>48</v>
      </c>
      <c r="D12" s="22">
        <f t="shared" si="0"/>
        <v>123</v>
      </c>
      <c r="E12" s="14">
        <v>0</v>
      </c>
      <c r="F12" s="14">
        <v>123</v>
      </c>
      <c r="G12" s="14">
        <v>0</v>
      </c>
    </row>
    <row r="13" spans="1:7" ht="12.75">
      <c r="A13" s="14">
        <v>9</v>
      </c>
      <c r="B13" s="13" t="s">
        <v>768</v>
      </c>
      <c r="C13" s="13" t="s">
        <v>49</v>
      </c>
      <c r="D13" s="22">
        <f t="shared" si="0"/>
        <v>67</v>
      </c>
      <c r="E13" s="14">
        <v>0</v>
      </c>
      <c r="F13" s="14">
        <v>0</v>
      </c>
      <c r="G13" s="14">
        <v>67</v>
      </c>
    </row>
    <row r="15" ht="12.75">
      <c r="N15" s="14"/>
    </row>
    <row r="18" ht="12.75">
      <c r="N18" s="14"/>
    </row>
    <row r="19" ht="12.75">
      <c r="N19" s="14"/>
    </row>
    <row r="20" ht="12.75">
      <c r="N20" s="14"/>
    </row>
    <row r="21" ht="12.75">
      <c r="N21" s="14"/>
    </row>
    <row r="22" ht="12.75">
      <c r="N22" s="14"/>
    </row>
    <row r="24" ht="12.75">
      <c r="N24" s="14"/>
    </row>
    <row r="25" ht="12.75">
      <c r="N25" s="14"/>
    </row>
    <row r="26" ht="12.75">
      <c r="N26" s="14"/>
    </row>
    <row r="40" spans="2:3" ht="12.75">
      <c r="B40" s="13" t="s">
        <v>758</v>
      </c>
      <c r="C40" s="13">
        <f>COUNTIF(C5:C39,"=AV Atverni")</f>
        <v>2</v>
      </c>
    </row>
    <row r="41" spans="2:3" ht="12.75">
      <c r="B41" s="13" t="s">
        <v>759</v>
      </c>
      <c r="C41" s="13">
        <f>COUNTIF(C5:C39,"=AV Clytoneus")</f>
        <v>1</v>
      </c>
    </row>
    <row r="42" spans="2:3" ht="12.75">
      <c r="B42" s="13" t="s">
        <v>52</v>
      </c>
      <c r="C42" s="13">
        <f>COUNTIF(C5:C39,"=BAV")</f>
        <v>1</v>
      </c>
    </row>
    <row r="43" spans="2:3" ht="12.75">
      <c r="B43" s="13" t="s">
        <v>761</v>
      </c>
      <c r="C43" s="13">
        <f>COUNTIF(C5:C39,"=AV Tempo")</f>
        <v>2</v>
      </c>
    </row>
    <row r="44" spans="2:3" ht="12.75">
      <c r="B44" s="13" t="s">
        <v>760</v>
      </c>
      <c r="C44" s="13">
        <f>COUNTIF(C5:C39,"=AV Pijnenburg")</f>
        <v>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12.25390625" style="0" customWidth="1"/>
  </cols>
  <sheetData>
    <row r="1" ht="12">
      <c r="A1" s="40" t="s">
        <v>762</v>
      </c>
    </row>
    <row r="3" spans="1:4" ht="12.75">
      <c r="A3" s="13" t="s">
        <v>758</v>
      </c>
      <c r="B3">
        <f>2JPA2!C40+2MPA2!C40+2JPA1!C40+2MPA1!C40+2JPB!C40+2MPB!C40+2JPC!C40+2MPC!C39+2JPmini!C39+2MPmini!C40</f>
        <v>17</v>
      </c>
      <c r="D3">
        <f>22+29</f>
        <v>51</v>
      </c>
    </row>
    <row r="4" spans="1:4" ht="12.75">
      <c r="A4" s="13" t="s">
        <v>759</v>
      </c>
      <c r="B4">
        <f>2JPA2!C41+2MPA2!C41+2JPA1!C41+2MPA1!C41+2JPB!C41+2MPB!C41+2JPC!C41+2MPC!C40+2JPmini!C40+2MPmini!C41</f>
        <v>5</v>
      </c>
      <c r="D4">
        <f>22</f>
        <v>22</v>
      </c>
    </row>
    <row r="5" spans="1:7" ht="12.75">
      <c r="A5" s="32" t="s">
        <v>52</v>
      </c>
      <c r="B5" s="48">
        <f>2JPA2!C42+2MPA2!C42+2JPA1!C42+2MPA1!C42+2JPB!C42+2MPB!C42+2JPC!C42+2MPC!C41+2JPmini!C41+2MPmini!C42</f>
        <v>24</v>
      </c>
      <c r="C5" s="48"/>
      <c r="D5" s="48">
        <f>24+25</f>
        <v>49</v>
      </c>
      <c r="E5" s="48"/>
      <c r="F5" s="48"/>
      <c r="G5" s="48"/>
    </row>
    <row r="6" spans="1:7" ht="12.75">
      <c r="A6" s="32" t="s">
        <v>761</v>
      </c>
      <c r="B6" s="48">
        <f>2JPA2!C43+2MPA2!C43+2JPA1!C43+2MPA1!C43+2JPB!C43+2MPB!C43+2JPC!C43+2MPC!C42+2JPmini!C42+2MPmini!C43</f>
        <v>14</v>
      </c>
      <c r="C6" s="48"/>
      <c r="D6" s="49">
        <f>25+16</f>
        <v>41</v>
      </c>
      <c r="E6" s="48"/>
      <c r="F6" s="48"/>
      <c r="G6" s="48"/>
    </row>
    <row r="7" spans="1:7" ht="12.75">
      <c r="A7" s="32" t="s">
        <v>760</v>
      </c>
      <c r="B7" s="48">
        <f>2JPA2!C44+2MPA2!C44+2JPA1!C44+2MPA1!C44+2JPB!C44+2MPB!C44+2JPC!C44+2MPC!C43+2JPmini!C43+2MPmini!C44</f>
        <v>17</v>
      </c>
      <c r="C7" s="48"/>
      <c r="D7" s="48">
        <f>28+13</f>
        <v>41</v>
      </c>
      <c r="E7" s="48"/>
      <c r="F7" s="48"/>
      <c r="G7" s="48"/>
    </row>
    <row r="9" ht="12">
      <c r="B9">
        <f>SUM(B3:B8)</f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13" customWidth="1"/>
    <col min="2" max="2" width="24.625" style="13" customWidth="1"/>
    <col min="3" max="3" width="12.125" style="13" customWidth="1"/>
    <col min="4" max="6" width="9.125" style="14" customWidth="1"/>
    <col min="7" max="7" width="8.875" style="14" customWidth="1"/>
    <col min="8" max="8" width="4.625" style="13" customWidth="1"/>
    <col min="9" max="9" width="3.625" style="13" customWidth="1"/>
    <col min="10" max="10" width="20.50390625" style="13" customWidth="1"/>
    <col min="11" max="11" width="16.00390625" style="13" bestFit="1" customWidth="1"/>
    <col min="12" max="12" width="8.875" style="14" customWidth="1"/>
    <col min="13" max="16384" width="9.00390625" style="13" customWidth="1"/>
  </cols>
  <sheetData>
    <row r="1" spans="1:3" ht="12.75">
      <c r="A1" s="1" t="s">
        <v>10</v>
      </c>
      <c r="C1" s="13" t="s">
        <v>21</v>
      </c>
    </row>
    <row r="3" spans="1:12" ht="12.75">
      <c r="A3" s="15" t="s">
        <v>12</v>
      </c>
      <c r="I3" s="15" t="s">
        <v>12</v>
      </c>
      <c r="L3" s="16" t="s">
        <v>8</v>
      </c>
    </row>
    <row r="4" spans="1:14" ht="12.75">
      <c r="A4" s="15" t="s">
        <v>1</v>
      </c>
      <c r="B4" s="15" t="s">
        <v>3</v>
      </c>
      <c r="C4" s="15" t="s">
        <v>4</v>
      </c>
      <c r="D4" s="16" t="s">
        <v>531</v>
      </c>
      <c r="E4" s="10">
        <v>41020</v>
      </c>
      <c r="F4" s="10">
        <v>41041</v>
      </c>
      <c r="G4" s="10">
        <v>41076</v>
      </c>
      <c r="I4" s="15" t="s">
        <v>1</v>
      </c>
      <c r="J4" s="15" t="s">
        <v>3</v>
      </c>
      <c r="K4" s="15" t="s">
        <v>4</v>
      </c>
      <c r="L4" s="10">
        <v>41020</v>
      </c>
      <c r="M4" s="28">
        <v>41041</v>
      </c>
      <c r="N4" s="13" t="s">
        <v>757</v>
      </c>
    </row>
    <row r="5" spans="1:14" ht="12.75">
      <c r="A5" s="33">
        <v>1</v>
      </c>
      <c r="B5" s="32" t="s">
        <v>94</v>
      </c>
      <c r="C5" s="32" t="s">
        <v>50</v>
      </c>
      <c r="D5" s="33">
        <f aca="true" t="shared" si="0" ref="D5:D39">SUM(E5:G5)-MIN(E5:G5)</f>
        <v>3162</v>
      </c>
      <c r="E5" s="33">
        <v>1523</v>
      </c>
      <c r="F5" s="33">
        <v>1608</v>
      </c>
      <c r="G5" s="33">
        <v>1554</v>
      </c>
      <c r="I5" s="33">
        <v>1</v>
      </c>
      <c r="J5" s="32" t="s">
        <v>389</v>
      </c>
      <c r="K5" s="32" t="s">
        <v>221</v>
      </c>
      <c r="L5" s="35" t="s">
        <v>414</v>
      </c>
      <c r="M5" s="35" t="s">
        <v>713</v>
      </c>
      <c r="N5" s="35" t="s">
        <v>414</v>
      </c>
    </row>
    <row r="6" spans="1:14" ht="12.75">
      <c r="A6" s="33">
        <v>2</v>
      </c>
      <c r="B6" s="32" t="s">
        <v>708</v>
      </c>
      <c r="C6" s="32" t="s">
        <v>51</v>
      </c>
      <c r="D6" s="33">
        <f t="shared" si="0"/>
        <v>3141</v>
      </c>
      <c r="E6" s="33">
        <v>0</v>
      </c>
      <c r="F6" s="33">
        <v>1522</v>
      </c>
      <c r="G6" s="33">
        <v>1619</v>
      </c>
      <c r="I6" s="33">
        <v>2</v>
      </c>
      <c r="J6" s="32" t="s">
        <v>714</v>
      </c>
      <c r="K6" s="32" t="s">
        <v>230</v>
      </c>
      <c r="L6" s="35"/>
      <c r="M6" s="35" t="s">
        <v>715</v>
      </c>
      <c r="N6" s="35" t="s">
        <v>715</v>
      </c>
    </row>
    <row r="7" spans="1:14" ht="12.75">
      <c r="A7" s="33">
        <v>3</v>
      </c>
      <c r="B7" s="32" t="s">
        <v>709</v>
      </c>
      <c r="C7" s="32" t="s">
        <v>51</v>
      </c>
      <c r="D7" s="33">
        <f t="shared" si="0"/>
        <v>2935</v>
      </c>
      <c r="E7" s="33">
        <v>0</v>
      </c>
      <c r="F7" s="33">
        <v>1522</v>
      </c>
      <c r="G7" s="33">
        <v>1413</v>
      </c>
      <c r="H7" s="2"/>
      <c r="I7" s="33">
        <v>3</v>
      </c>
      <c r="J7" s="32" t="s">
        <v>390</v>
      </c>
      <c r="K7" s="32" t="s">
        <v>230</v>
      </c>
      <c r="L7" s="35" t="s">
        <v>415</v>
      </c>
      <c r="M7" s="35" t="s">
        <v>716</v>
      </c>
      <c r="N7" s="35" t="s">
        <v>716</v>
      </c>
    </row>
    <row r="8" spans="1:14" ht="12.75">
      <c r="A8" s="14">
        <v>4</v>
      </c>
      <c r="B8" s="13" t="s">
        <v>95</v>
      </c>
      <c r="C8" s="13" t="s">
        <v>50</v>
      </c>
      <c r="D8" s="14">
        <f t="shared" si="0"/>
        <v>2869</v>
      </c>
      <c r="E8" s="14">
        <v>1376</v>
      </c>
      <c r="F8" s="14">
        <v>1462</v>
      </c>
      <c r="G8" s="14">
        <v>1407</v>
      </c>
      <c r="H8" s="2"/>
      <c r="I8" s="14">
        <v>4</v>
      </c>
      <c r="J8" s="13" t="s">
        <v>391</v>
      </c>
      <c r="K8" s="13" t="s">
        <v>230</v>
      </c>
      <c r="L8" s="17" t="s">
        <v>416</v>
      </c>
      <c r="M8" s="17" t="s">
        <v>717</v>
      </c>
      <c r="N8" s="17" t="s">
        <v>717</v>
      </c>
    </row>
    <row r="9" spans="1:14" ht="12.75">
      <c r="A9" s="14">
        <v>5</v>
      </c>
      <c r="B9" s="13" t="s">
        <v>96</v>
      </c>
      <c r="C9" s="13" t="s">
        <v>51</v>
      </c>
      <c r="D9" s="14">
        <f t="shared" si="0"/>
        <v>2684</v>
      </c>
      <c r="E9" s="14">
        <v>1338</v>
      </c>
      <c r="F9" s="14">
        <v>1346</v>
      </c>
      <c r="G9" s="14">
        <v>1337</v>
      </c>
      <c r="H9" s="2"/>
      <c r="I9" s="14">
        <v>5</v>
      </c>
      <c r="J9" s="13" t="s">
        <v>392</v>
      </c>
      <c r="K9" s="13" t="s">
        <v>216</v>
      </c>
      <c r="L9" s="17" t="s">
        <v>417</v>
      </c>
      <c r="M9" s="17"/>
      <c r="N9" s="17" t="s">
        <v>417</v>
      </c>
    </row>
    <row r="10" spans="1:14" ht="12.75">
      <c r="A10" s="14">
        <v>6</v>
      </c>
      <c r="B10" s="13" t="s">
        <v>97</v>
      </c>
      <c r="C10" s="13" t="s">
        <v>49</v>
      </c>
      <c r="D10" s="14">
        <f t="shared" si="0"/>
        <v>2561</v>
      </c>
      <c r="E10" s="14">
        <v>1288</v>
      </c>
      <c r="F10" s="14">
        <v>1153</v>
      </c>
      <c r="G10" s="14">
        <v>1273</v>
      </c>
      <c r="H10" s="2"/>
      <c r="I10" s="14">
        <v>6</v>
      </c>
      <c r="J10" s="13" t="s">
        <v>711</v>
      </c>
      <c r="K10" s="13" t="s">
        <v>48</v>
      </c>
      <c r="L10" s="17"/>
      <c r="M10" s="17" t="s">
        <v>718</v>
      </c>
      <c r="N10" s="17" t="s">
        <v>718</v>
      </c>
    </row>
    <row r="11" spans="1:14" ht="12.75">
      <c r="A11" s="14">
        <v>7</v>
      </c>
      <c r="B11" s="13" t="s">
        <v>103</v>
      </c>
      <c r="C11" s="13" t="s">
        <v>50</v>
      </c>
      <c r="D11" s="14">
        <f t="shared" si="0"/>
        <v>2548</v>
      </c>
      <c r="E11" s="14">
        <v>1230</v>
      </c>
      <c r="F11" s="14">
        <v>1318</v>
      </c>
      <c r="G11" s="14">
        <v>1162</v>
      </c>
      <c r="H11" s="2"/>
      <c r="I11" s="14">
        <v>7</v>
      </c>
      <c r="J11" s="13" t="s">
        <v>393</v>
      </c>
      <c r="K11" s="13" t="s">
        <v>223</v>
      </c>
      <c r="L11" s="17" t="s">
        <v>418</v>
      </c>
      <c r="M11" s="17" t="s">
        <v>719</v>
      </c>
      <c r="N11" s="17" t="s">
        <v>719</v>
      </c>
    </row>
    <row r="12" spans="1:14" ht="12.75">
      <c r="A12" s="14">
        <v>8</v>
      </c>
      <c r="B12" s="13" t="s">
        <v>99</v>
      </c>
      <c r="C12" s="13" t="s">
        <v>50</v>
      </c>
      <c r="D12" s="14">
        <f t="shared" si="0"/>
        <v>2492</v>
      </c>
      <c r="E12" s="14">
        <v>1252</v>
      </c>
      <c r="F12" s="14">
        <v>1240</v>
      </c>
      <c r="G12" s="14">
        <v>873</v>
      </c>
      <c r="H12" s="2"/>
      <c r="I12" s="14">
        <v>8</v>
      </c>
      <c r="J12" s="13" t="s">
        <v>395</v>
      </c>
      <c r="K12" s="13" t="s">
        <v>214</v>
      </c>
      <c r="L12" s="17" t="s">
        <v>420</v>
      </c>
      <c r="M12" s="17" t="s">
        <v>593</v>
      </c>
      <c r="N12" s="17" t="s">
        <v>593</v>
      </c>
    </row>
    <row r="13" spans="1:14" ht="12.75">
      <c r="A13" s="14">
        <v>9</v>
      </c>
      <c r="B13" s="13" t="s">
        <v>98</v>
      </c>
      <c r="C13" s="13" t="s">
        <v>49</v>
      </c>
      <c r="D13" s="14">
        <f t="shared" si="0"/>
        <v>2459</v>
      </c>
      <c r="E13" s="14">
        <v>1265</v>
      </c>
      <c r="F13" s="14">
        <v>0</v>
      </c>
      <c r="G13" s="14">
        <v>1194</v>
      </c>
      <c r="H13" s="2"/>
      <c r="I13" s="14">
        <v>9</v>
      </c>
      <c r="J13" s="13" t="s">
        <v>709</v>
      </c>
      <c r="K13" s="13" t="s">
        <v>51</v>
      </c>
      <c r="L13" s="17"/>
      <c r="M13" s="17" t="s">
        <v>720</v>
      </c>
      <c r="N13" s="17" t="s">
        <v>720</v>
      </c>
    </row>
    <row r="14" spans="1:14" ht="12.75">
      <c r="A14" s="14">
        <v>10</v>
      </c>
      <c r="B14" s="13" t="s">
        <v>105</v>
      </c>
      <c r="C14" s="13" t="s">
        <v>52</v>
      </c>
      <c r="D14" s="14">
        <f t="shared" si="0"/>
        <v>2442</v>
      </c>
      <c r="E14" s="14">
        <v>1191</v>
      </c>
      <c r="F14" s="14">
        <v>1248</v>
      </c>
      <c r="G14" s="14">
        <v>1194</v>
      </c>
      <c r="H14" s="2"/>
      <c r="I14" s="14">
        <v>10</v>
      </c>
      <c r="J14" s="13" t="s">
        <v>397</v>
      </c>
      <c r="K14" s="13" t="s">
        <v>216</v>
      </c>
      <c r="L14" s="17" t="s">
        <v>422</v>
      </c>
      <c r="M14" s="17" t="s">
        <v>721</v>
      </c>
      <c r="N14" s="17" t="s">
        <v>721</v>
      </c>
    </row>
    <row r="15" spans="1:14" ht="12.75">
      <c r="A15" s="14">
        <v>11</v>
      </c>
      <c r="B15" s="13" t="s">
        <v>100</v>
      </c>
      <c r="C15" s="13" t="s">
        <v>49</v>
      </c>
      <c r="D15" s="14">
        <f t="shared" si="0"/>
        <v>2435</v>
      </c>
      <c r="E15" s="14">
        <v>1251</v>
      </c>
      <c r="F15" s="14">
        <v>1184</v>
      </c>
      <c r="G15" s="14">
        <v>0</v>
      </c>
      <c r="H15" s="2"/>
      <c r="I15" s="14">
        <v>11</v>
      </c>
      <c r="J15" s="13" t="s">
        <v>394</v>
      </c>
      <c r="K15" s="13" t="s">
        <v>214</v>
      </c>
      <c r="L15" s="17" t="s">
        <v>419</v>
      </c>
      <c r="M15" s="17" t="s">
        <v>722</v>
      </c>
      <c r="N15" s="17" t="s">
        <v>722</v>
      </c>
    </row>
    <row r="16" spans="1:14" ht="12.75">
      <c r="A16" s="14">
        <v>12</v>
      </c>
      <c r="B16" s="13" t="s">
        <v>101</v>
      </c>
      <c r="C16" s="13" t="s">
        <v>48</v>
      </c>
      <c r="D16" s="14">
        <f t="shared" si="0"/>
        <v>2423</v>
      </c>
      <c r="E16" s="14">
        <v>1248</v>
      </c>
      <c r="F16" s="14">
        <v>1175</v>
      </c>
      <c r="G16" s="14">
        <v>1052</v>
      </c>
      <c r="H16" s="2"/>
      <c r="I16" s="14">
        <v>12</v>
      </c>
      <c r="J16" s="13" t="s">
        <v>398</v>
      </c>
      <c r="K16" s="13" t="s">
        <v>221</v>
      </c>
      <c r="L16" s="17" t="s">
        <v>423</v>
      </c>
      <c r="M16" s="17" t="s">
        <v>723</v>
      </c>
      <c r="N16" s="17" t="s">
        <v>723</v>
      </c>
    </row>
    <row r="17" spans="1:14" ht="12.75">
      <c r="A17" s="14">
        <v>13</v>
      </c>
      <c r="B17" s="13" t="s">
        <v>104</v>
      </c>
      <c r="C17" s="13" t="s">
        <v>49</v>
      </c>
      <c r="D17" s="14">
        <f t="shared" si="0"/>
        <v>2395</v>
      </c>
      <c r="E17" s="14">
        <v>1216</v>
      </c>
      <c r="F17" s="14">
        <v>1179</v>
      </c>
      <c r="G17" s="14">
        <v>1085</v>
      </c>
      <c r="H17" s="2"/>
      <c r="I17" s="14">
        <v>13</v>
      </c>
      <c r="J17" s="13" t="s">
        <v>396</v>
      </c>
      <c r="K17" s="13" t="s">
        <v>221</v>
      </c>
      <c r="L17" s="17" t="s">
        <v>421</v>
      </c>
      <c r="M17" s="17"/>
      <c r="N17" s="17" t="s">
        <v>421</v>
      </c>
    </row>
    <row r="18" spans="1:14" ht="12.75">
      <c r="A18" s="14">
        <v>14</v>
      </c>
      <c r="B18" s="13" t="s">
        <v>110</v>
      </c>
      <c r="C18" s="13" t="s">
        <v>49</v>
      </c>
      <c r="D18" s="14">
        <f t="shared" si="0"/>
        <v>2385</v>
      </c>
      <c r="E18" s="14">
        <v>1157</v>
      </c>
      <c r="F18" s="14">
        <v>0</v>
      </c>
      <c r="G18" s="14">
        <v>1228</v>
      </c>
      <c r="H18" s="2"/>
      <c r="I18" s="14">
        <v>14</v>
      </c>
      <c r="J18" s="13" t="s">
        <v>403</v>
      </c>
      <c r="K18" s="13" t="s">
        <v>223</v>
      </c>
      <c r="L18" s="17" t="s">
        <v>428</v>
      </c>
      <c r="M18" s="17" t="s">
        <v>724</v>
      </c>
      <c r="N18" s="17" t="s">
        <v>724</v>
      </c>
    </row>
    <row r="19" spans="1:14" ht="12.75">
      <c r="A19" s="14">
        <v>15</v>
      </c>
      <c r="B19" s="13" t="s">
        <v>106</v>
      </c>
      <c r="C19" s="13" t="s">
        <v>48</v>
      </c>
      <c r="D19" s="14">
        <f t="shared" si="0"/>
        <v>2361</v>
      </c>
      <c r="E19" s="14">
        <v>1183</v>
      </c>
      <c r="F19" s="14">
        <v>1178</v>
      </c>
      <c r="G19" s="14">
        <v>1091</v>
      </c>
      <c r="H19" s="2"/>
      <c r="I19" s="14">
        <v>15</v>
      </c>
      <c r="J19" s="13" t="s">
        <v>399</v>
      </c>
      <c r="K19" s="13" t="s">
        <v>216</v>
      </c>
      <c r="L19" s="17" t="s">
        <v>424</v>
      </c>
      <c r="M19" s="17"/>
      <c r="N19" s="17" t="s">
        <v>424</v>
      </c>
    </row>
    <row r="20" spans="1:14" ht="12.75">
      <c r="A20" s="14">
        <v>16</v>
      </c>
      <c r="B20" s="13" t="s">
        <v>107</v>
      </c>
      <c r="C20" s="13" t="s">
        <v>51</v>
      </c>
      <c r="D20" s="14">
        <f t="shared" si="0"/>
        <v>2360</v>
      </c>
      <c r="E20" s="14">
        <v>1182</v>
      </c>
      <c r="F20" s="14">
        <v>1178</v>
      </c>
      <c r="G20" s="14">
        <v>1167</v>
      </c>
      <c r="H20" s="2"/>
      <c r="I20" s="14">
        <v>16</v>
      </c>
      <c r="J20" s="13" t="s">
        <v>407</v>
      </c>
      <c r="K20" s="13" t="s">
        <v>214</v>
      </c>
      <c r="L20" s="17" t="s">
        <v>432</v>
      </c>
      <c r="M20" s="17" t="s">
        <v>725</v>
      </c>
      <c r="N20" s="17" t="s">
        <v>725</v>
      </c>
    </row>
    <row r="21" spans="1:14" ht="12.75">
      <c r="A21" s="14">
        <v>17</v>
      </c>
      <c r="B21" s="13" t="s">
        <v>102</v>
      </c>
      <c r="C21" s="13" t="s">
        <v>48</v>
      </c>
      <c r="D21" s="14">
        <f t="shared" si="0"/>
        <v>2357</v>
      </c>
      <c r="E21" s="14">
        <v>1235</v>
      </c>
      <c r="F21" s="14">
        <v>1122</v>
      </c>
      <c r="G21" s="14">
        <v>1062</v>
      </c>
      <c r="H21" s="2"/>
      <c r="I21" s="14">
        <v>16</v>
      </c>
      <c r="J21" s="13" t="s">
        <v>400</v>
      </c>
      <c r="K21" s="13" t="s">
        <v>230</v>
      </c>
      <c r="L21" s="17" t="s">
        <v>425</v>
      </c>
      <c r="M21" s="17"/>
      <c r="N21" s="17" t="s">
        <v>425</v>
      </c>
    </row>
    <row r="22" spans="1:14" ht="12.75">
      <c r="A22" s="14">
        <v>18</v>
      </c>
      <c r="B22" s="13" t="s">
        <v>108</v>
      </c>
      <c r="C22" s="13" t="s">
        <v>49</v>
      </c>
      <c r="D22" s="14">
        <f t="shared" si="0"/>
        <v>2342</v>
      </c>
      <c r="E22" s="14">
        <v>1179</v>
      </c>
      <c r="F22" s="14">
        <v>1147</v>
      </c>
      <c r="G22" s="14">
        <v>1163</v>
      </c>
      <c r="H22" s="2"/>
      <c r="I22" s="14">
        <v>18</v>
      </c>
      <c r="J22" s="13" t="s">
        <v>401</v>
      </c>
      <c r="K22" s="13" t="s">
        <v>214</v>
      </c>
      <c r="L22" s="17" t="s">
        <v>426</v>
      </c>
      <c r="M22" s="17"/>
      <c r="N22" s="17" t="s">
        <v>426</v>
      </c>
    </row>
    <row r="23" spans="1:14" ht="12.75">
      <c r="A23" s="14">
        <v>19</v>
      </c>
      <c r="B23" s="13" t="s">
        <v>109</v>
      </c>
      <c r="C23" s="13" t="s">
        <v>48</v>
      </c>
      <c r="D23" s="14">
        <f t="shared" si="0"/>
        <v>2297</v>
      </c>
      <c r="E23" s="14">
        <v>1157</v>
      </c>
      <c r="F23" s="14">
        <v>1140</v>
      </c>
      <c r="G23" s="14">
        <v>1109</v>
      </c>
      <c r="H23" s="2"/>
      <c r="I23" s="14">
        <v>19</v>
      </c>
      <c r="J23" s="13" t="s">
        <v>406</v>
      </c>
      <c r="K23" s="13" t="s">
        <v>214</v>
      </c>
      <c r="L23" s="17" t="s">
        <v>431</v>
      </c>
      <c r="M23" s="17" t="s">
        <v>726</v>
      </c>
      <c r="N23" s="17" t="s">
        <v>726</v>
      </c>
    </row>
    <row r="24" spans="1:14" ht="12.75">
      <c r="A24" s="14">
        <v>20</v>
      </c>
      <c r="B24" s="13" t="s">
        <v>114</v>
      </c>
      <c r="C24" s="13" t="s">
        <v>48</v>
      </c>
      <c r="D24" s="14">
        <f t="shared" si="0"/>
        <v>2265</v>
      </c>
      <c r="E24" s="14">
        <v>1020</v>
      </c>
      <c r="F24" s="14">
        <v>989</v>
      </c>
      <c r="G24" s="14">
        <v>1245</v>
      </c>
      <c r="H24" s="3"/>
      <c r="I24" s="14">
        <v>20</v>
      </c>
      <c r="J24" s="13" t="s">
        <v>728</v>
      </c>
      <c r="K24" s="13" t="s">
        <v>221</v>
      </c>
      <c r="L24" s="17"/>
      <c r="M24" s="17" t="s">
        <v>727</v>
      </c>
      <c r="N24" s="17" t="s">
        <v>727</v>
      </c>
    </row>
    <row r="25" spans="1:14" ht="12.75">
      <c r="A25" s="14">
        <v>21</v>
      </c>
      <c r="B25" s="13" t="s">
        <v>710</v>
      </c>
      <c r="C25" s="13" t="s">
        <v>50</v>
      </c>
      <c r="D25" s="14">
        <f t="shared" si="0"/>
        <v>2264</v>
      </c>
      <c r="E25" s="14">
        <v>0</v>
      </c>
      <c r="F25" s="14">
        <v>1127</v>
      </c>
      <c r="G25" s="14">
        <v>1137</v>
      </c>
      <c r="H25" s="3"/>
      <c r="I25" s="14">
        <v>21</v>
      </c>
      <c r="J25" s="13" t="s">
        <v>402</v>
      </c>
      <c r="K25" s="13" t="s">
        <v>221</v>
      </c>
      <c r="L25" s="17" t="s">
        <v>427</v>
      </c>
      <c r="M25" s="17"/>
      <c r="N25" s="17" t="s">
        <v>427</v>
      </c>
    </row>
    <row r="26" spans="1:14" ht="12.75">
      <c r="A26" s="14">
        <v>22</v>
      </c>
      <c r="B26" s="13" t="s">
        <v>112</v>
      </c>
      <c r="C26" s="13" t="s">
        <v>50</v>
      </c>
      <c r="D26" s="14">
        <f t="shared" si="0"/>
        <v>2215</v>
      </c>
      <c r="E26" s="14">
        <v>1056</v>
      </c>
      <c r="F26" s="14">
        <v>1159</v>
      </c>
      <c r="G26" s="14">
        <v>1029</v>
      </c>
      <c r="H26" s="3"/>
      <c r="I26" s="14">
        <v>22</v>
      </c>
      <c r="J26" s="13" t="s">
        <v>404</v>
      </c>
      <c r="K26" s="13" t="s">
        <v>216</v>
      </c>
      <c r="L26" s="17" t="s">
        <v>429</v>
      </c>
      <c r="M26" s="17" t="s">
        <v>731</v>
      </c>
      <c r="N26" s="17" t="s">
        <v>429</v>
      </c>
    </row>
    <row r="27" spans="1:14" ht="12.75">
      <c r="A27" s="14">
        <v>23</v>
      </c>
      <c r="B27" s="13" t="s">
        <v>111</v>
      </c>
      <c r="C27" s="13" t="s">
        <v>52</v>
      </c>
      <c r="D27" s="14">
        <f t="shared" si="0"/>
        <v>2141</v>
      </c>
      <c r="E27" s="14">
        <v>1088</v>
      </c>
      <c r="F27" s="14">
        <v>1038</v>
      </c>
      <c r="G27" s="14">
        <v>1053</v>
      </c>
      <c r="H27" s="3"/>
      <c r="I27" s="14">
        <v>23</v>
      </c>
      <c r="J27" s="13" t="s">
        <v>405</v>
      </c>
      <c r="K27" s="13" t="s">
        <v>216</v>
      </c>
      <c r="L27" s="17" t="s">
        <v>430</v>
      </c>
      <c r="M27" s="17" t="s">
        <v>729</v>
      </c>
      <c r="N27" s="17" t="s">
        <v>430</v>
      </c>
    </row>
    <row r="28" spans="1:14" ht="12.75">
      <c r="A28" s="14">
        <v>24</v>
      </c>
      <c r="B28" s="13" t="s">
        <v>711</v>
      </c>
      <c r="C28" s="13" t="s">
        <v>48</v>
      </c>
      <c r="D28" s="14">
        <f t="shared" si="0"/>
        <v>2121</v>
      </c>
      <c r="E28" s="14">
        <v>0</v>
      </c>
      <c r="F28" s="14">
        <v>1116</v>
      </c>
      <c r="G28" s="14">
        <v>1005</v>
      </c>
      <c r="H28" s="3"/>
      <c r="I28" s="14">
        <v>24</v>
      </c>
      <c r="J28" s="13" t="s">
        <v>408</v>
      </c>
      <c r="K28" s="13" t="s">
        <v>216</v>
      </c>
      <c r="L28" s="17" t="s">
        <v>433</v>
      </c>
      <c r="M28" s="17" t="s">
        <v>730</v>
      </c>
      <c r="N28" s="17" t="s">
        <v>730</v>
      </c>
    </row>
    <row r="29" spans="1:14" ht="12.75">
      <c r="A29" s="14">
        <v>25</v>
      </c>
      <c r="B29" s="13" t="s">
        <v>122</v>
      </c>
      <c r="C29" s="13" t="s">
        <v>52</v>
      </c>
      <c r="D29" s="14">
        <f t="shared" si="0"/>
        <v>2085</v>
      </c>
      <c r="E29" s="14">
        <v>391</v>
      </c>
      <c r="F29" s="14">
        <v>1056</v>
      </c>
      <c r="G29" s="14">
        <v>1029</v>
      </c>
      <c r="H29" s="3"/>
      <c r="I29" s="14">
        <v>25</v>
      </c>
      <c r="J29" s="13" t="s">
        <v>409</v>
      </c>
      <c r="K29" s="13" t="s">
        <v>221</v>
      </c>
      <c r="L29" s="17" t="s">
        <v>434</v>
      </c>
      <c r="M29" s="17"/>
      <c r="N29" s="17" t="s">
        <v>434</v>
      </c>
    </row>
    <row r="30" spans="1:14" ht="12.75">
      <c r="A30" s="14">
        <v>26</v>
      </c>
      <c r="B30" s="13" t="s">
        <v>115</v>
      </c>
      <c r="C30" s="13" t="s">
        <v>51</v>
      </c>
      <c r="D30" s="14">
        <f t="shared" si="0"/>
        <v>1977</v>
      </c>
      <c r="E30" s="14">
        <v>1014</v>
      </c>
      <c r="F30" s="14">
        <v>0</v>
      </c>
      <c r="G30" s="14">
        <v>963</v>
      </c>
      <c r="H30" s="3"/>
      <c r="I30" s="16">
        <v>26</v>
      </c>
      <c r="J30" s="13" t="s">
        <v>410</v>
      </c>
      <c r="K30" s="13" t="s">
        <v>230</v>
      </c>
      <c r="L30" s="17" t="s">
        <v>435</v>
      </c>
      <c r="M30" s="17"/>
      <c r="N30" s="17" t="s">
        <v>435</v>
      </c>
    </row>
    <row r="31" spans="1:14" ht="12.75">
      <c r="A31" s="14">
        <v>27</v>
      </c>
      <c r="B31" s="13" t="s">
        <v>116</v>
      </c>
      <c r="C31" s="13" t="s">
        <v>49</v>
      </c>
      <c r="D31" s="14">
        <f t="shared" si="0"/>
        <v>1841</v>
      </c>
      <c r="E31" s="14">
        <v>937</v>
      </c>
      <c r="F31" s="14">
        <v>861</v>
      </c>
      <c r="G31" s="14">
        <v>904</v>
      </c>
      <c r="I31" s="14">
        <v>27</v>
      </c>
      <c r="J31" s="13" t="s">
        <v>411</v>
      </c>
      <c r="K31" s="13" t="s">
        <v>216</v>
      </c>
      <c r="L31" s="17" t="s">
        <v>436</v>
      </c>
      <c r="M31" s="17" t="s">
        <v>733</v>
      </c>
      <c r="N31" s="17" t="s">
        <v>436</v>
      </c>
    </row>
    <row r="32" spans="1:14" ht="12.75">
      <c r="A32" s="14">
        <v>28</v>
      </c>
      <c r="B32" s="13" t="s">
        <v>117</v>
      </c>
      <c r="C32" s="13" t="s">
        <v>49</v>
      </c>
      <c r="D32" s="14">
        <f t="shared" si="0"/>
        <v>1816</v>
      </c>
      <c r="E32" s="14">
        <v>918</v>
      </c>
      <c r="F32" s="14">
        <v>898</v>
      </c>
      <c r="G32" s="14">
        <v>849</v>
      </c>
      <c r="I32" s="14">
        <v>28</v>
      </c>
      <c r="J32" s="13" t="s">
        <v>412</v>
      </c>
      <c r="K32" s="13" t="s">
        <v>216</v>
      </c>
      <c r="L32" s="17" t="s">
        <v>437</v>
      </c>
      <c r="M32" s="17" t="s">
        <v>732</v>
      </c>
      <c r="N32" s="17" t="s">
        <v>437</v>
      </c>
    </row>
    <row r="33" spans="1:14" ht="12.75">
      <c r="A33" s="14">
        <v>29</v>
      </c>
      <c r="B33" s="13" t="s">
        <v>119</v>
      </c>
      <c r="C33" s="13" t="s">
        <v>49</v>
      </c>
      <c r="D33" s="14">
        <f t="shared" si="0"/>
        <v>1808</v>
      </c>
      <c r="E33" s="14">
        <v>906</v>
      </c>
      <c r="F33" s="14">
        <v>868</v>
      </c>
      <c r="G33" s="14">
        <v>902</v>
      </c>
      <c r="I33" s="14">
        <v>29</v>
      </c>
      <c r="J33" s="13" t="s">
        <v>413</v>
      </c>
      <c r="K33" s="13" t="s">
        <v>216</v>
      </c>
      <c r="L33" s="17" t="s">
        <v>438</v>
      </c>
      <c r="M33" s="17"/>
      <c r="N33" s="17" t="s">
        <v>438</v>
      </c>
    </row>
    <row r="34" spans="1:7" ht="12.75">
      <c r="A34" s="14">
        <v>30</v>
      </c>
      <c r="B34" s="13" t="s">
        <v>118</v>
      </c>
      <c r="C34" s="13" t="s">
        <v>49</v>
      </c>
      <c r="D34" s="14">
        <f t="shared" si="0"/>
        <v>1783</v>
      </c>
      <c r="E34" s="14">
        <v>908</v>
      </c>
      <c r="F34" s="14">
        <v>875</v>
      </c>
      <c r="G34" s="14">
        <v>0</v>
      </c>
    </row>
    <row r="35" spans="1:7" ht="12.75">
      <c r="A35" s="14">
        <v>31</v>
      </c>
      <c r="B35" s="13" t="s">
        <v>120</v>
      </c>
      <c r="C35" s="13" t="s">
        <v>51</v>
      </c>
      <c r="D35" s="14">
        <f t="shared" si="0"/>
        <v>1541</v>
      </c>
      <c r="E35" s="14">
        <v>761</v>
      </c>
      <c r="F35" s="14">
        <v>0</v>
      </c>
      <c r="G35" s="14">
        <v>780</v>
      </c>
    </row>
    <row r="36" spans="1:7" ht="12.75">
      <c r="A36" s="14">
        <v>32</v>
      </c>
      <c r="B36" s="13" t="s">
        <v>121</v>
      </c>
      <c r="C36" s="13" t="s">
        <v>49</v>
      </c>
      <c r="D36" s="14">
        <f t="shared" si="0"/>
        <v>1225</v>
      </c>
      <c r="E36" s="14">
        <v>600</v>
      </c>
      <c r="F36" s="14">
        <v>0</v>
      </c>
      <c r="G36" s="14">
        <v>625</v>
      </c>
    </row>
    <row r="37" spans="1:7" ht="12.75">
      <c r="A37" s="14">
        <v>33</v>
      </c>
      <c r="B37" s="13" t="s">
        <v>712</v>
      </c>
      <c r="C37" s="13" t="s">
        <v>51</v>
      </c>
      <c r="D37" s="14">
        <f t="shared" si="0"/>
        <v>1177</v>
      </c>
      <c r="E37" s="14">
        <v>0</v>
      </c>
      <c r="F37" s="14">
        <v>641</v>
      </c>
      <c r="G37" s="14">
        <v>536</v>
      </c>
    </row>
    <row r="38" spans="1:7" ht="12.75">
      <c r="A38" s="14">
        <v>34</v>
      </c>
      <c r="B38" s="13" t="s">
        <v>113</v>
      </c>
      <c r="C38" s="13" t="s">
        <v>51</v>
      </c>
      <c r="D38" s="14">
        <f t="shared" si="0"/>
        <v>1048</v>
      </c>
      <c r="E38" s="14">
        <v>1048</v>
      </c>
      <c r="F38" s="14">
        <v>0</v>
      </c>
      <c r="G38" s="14">
        <v>0</v>
      </c>
    </row>
    <row r="39" spans="1:7" ht="12.75">
      <c r="A39" s="14">
        <v>35</v>
      </c>
      <c r="B39" s="13" t="s">
        <v>765</v>
      </c>
      <c r="C39" s="13" t="s">
        <v>49</v>
      </c>
      <c r="D39" s="14">
        <f t="shared" si="0"/>
        <v>860</v>
      </c>
      <c r="E39" s="14">
        <v>0</v>
      </c>
      <c r="F39" s="14">
        <v>0</v>
      </c>
      <c r="G39" s="14">
        <v>860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13" customWidth="1"/>
    <col min="2" max="2" width="24.625" style="13" customWidth="1"/>
    <col min="3" max="3" width="12.125" style="13" customWidth="1"/>
    <col min="4" max="4" width="9.125" style="14" customWidth="1"/>
    <col min="5" max="6" width="9.125" style="19" customWidth="1"/>
    <col min="7" max="7" width="9.00390625" style="19" customWidth="1"/>
    <col min="8" max="8" width="4.625" style="13" customWidth="1"/>
    <col min="9" max="9" width="3.625" style="13" customWidth="1"/>
    <col min="10" max="10" width="20.50390625" style="13" customWidth="1"/>
    <col min="11" max="11" width="16.00390625" style="13" bestFit="1" customWidth="1"/>
    <col min="12" max="12" width="8.75390625" style="14" customWidth="1"/>
    <col min="13" max="16384" width="9.00390625" style="13" customWidth="1"/>
  </cols>
  <sheetData>
    <row r="1" spans="1:3" ht="12.75">
      <c r="A1" s="1" t="s">
        <v>10</v>
      </c>
      <c r="C1" s="13" t="s">
        <v>21</v>
      </c>
    </row>
    <row r="3" spans="1:12" ht="12.75">
      <c r="A3" s="15" t="s">
        <v>13</v>
      </c>
      <c r="I3" s="15" t="s">
        <v>13</v>
      </c>
      <c r="L3" s="16" t="s">
        <v>7</v>
      </c>
    </row>
    <row r="4" spans="1:14" ht="12.75">
      <c r="A4" s="15" t="s">
        <v>1</v>
      </c>
      <c r="B4" s="15" t="s">
        <v>3</v>
      </c>
      <c r="C4" s="15" t="s">
        <v>4</v>
      </c>
      <c r="D4" s="16" t="s">
        <v>531</v>
      </c>
      <c r="E4" s="11">
        <v>41020</v>
      </c>
      <c r="F4" s="11">
        <v>41041</v>
      </c>
      <c r="G4" s="11">
        <v>41076</v>
      </c>
      <c r="I4" s="15" t="s">
        <v>1</v>
      </c>
      <c r="J4" s="15" t="s">
        <v>3</v>
      </c>
      <c r="K4" s="15" t="s">
        <v>4</v>
      </c>
      <c r="L4" s="11">
        <v>41020</v>
      </c>
      <c r="M4" s="28">
        <v>41041</v>
      </c>
      <c r="N4" s="13" t="s">
        <v>757</v>
      </c>
    </row>
    <row r="5" spans="1:14" ht="12.75">
      <c r="A5" s="33">
        <v>1</v>
      </c>
      <c r="B5" s="35" t="s">
        <v>22</v>
      </c>
      <c r="C5" s="34" t="s">
        <v>48</v>
      </c>
      <c r="D5" s="33">
        <f aca="true" t="shared" si="0" ref="D5:D37">SUM(E5:G5)-MIN(E5:G5)</f>
        <v>2708</v>
      </c>
      <c r="E5" s="33">
        <v>1368</v>
      </c>
      <c r="F5" s="33">
        <v>1340</v>
      </c>
      <c r="G5" s="33">
        <v>1333</v>
      </c>
      <c r="I5" s="33">
        <v>1</v>
      </c>
      <c r="J5" s="32" t="s">
        <v>439</v>
      </c>
      <c r="K5" s="32" t="s">
        <v>221</v>
      </c>
      <c r="L5" s="35" t="s">
        <v>463</v>
      </c>
      <c r="M5" s="35" t="s">
        <v>676</v>
      </c>
      <c r="N5" s="35" t="s">
        <v>463</v>
      </c>
    </row>
    <row r="6" spans="1:14" ht="12.75">
      <c r="A6" s="33">
        <v>2</v>
      </c>
      <c r="B6" s="32" t="s">
        <v>669</v>
      </c>
      <c r="C6" s="32" t="s">
        <v>50</v>
      </c>
      <c r="D6" s="33">
        <f t="shared" si="0"/>
        <v>2581</v>
      </c>
      <c r="E6" s="33">
        <v>0</v>
      </c>
      <c r="F6" s="33">
        <v>1258</v>
      </c>
      <c r="G6" s="33">
        <v>1323</v>
      </c>
      <c r="I6" s="33">
        <v>2</v>
      </c>
      <c r="J6" s="32" t="s">
        <v>440</v>
      </c>
      <c r="K6" s="32" t="s">
        <v>214</v>
      </c>
      <c r="L6" s="35" t="s">
        <v>464</v>
      </c>
      <c r="M6" s="35"/>
      <c r="N6" s="35" t="s">
        <v>464</v>
      </c>
    </row>
    <row r="7" spans="1:14" ht="12.75">
      <c r="A7" s="33">
        <v>3</v>
      </c>
      <c r="B7" s="35" t="s">
        <v>23</v>
      </c>
      <c r="C7" s="34" t="s">
        <v>48</v>
      </c>
      <c r="D7" s="33">
        <f t="shared" si="0"/>
        <v>2524</v>
      </c>
      <c r="E7" s="33">
        <v>1270</v>
      </c>
      <c r="F7" s="33">
        <v>1223</v>
      </c>
      <c r="G7" s="33">
        <v>1254</v>
      </c>
      <c r="H7" s="2"/>
      <c r="I7" s="33">
        <v>3</v>
      </c>
      <c r="J7" s="32" t="s">
        <v>442</v>
      </c>
      <c r="K7" s="32" t="s">
        <v>230</v>
      </c>
      <c r="L7" s="35" t="s">
        <v>466</v>
      </c>
      <c r="M7" s="35" t="s">
        <v>677</v>
      </c>
      <c r="N7" s="35" t="s">
        <v>677</v>
      </c>
    </row>
    <row r="8" spans="1:14" ht="12.75">
      <c r="A8" s="14">
        <v>4</v>
      </c>
      <c r="B8" s="17" t="s">
        <v>27</v>
      </c>
      <c r="C8" s="19" t="s">
        <v>50</v>
      </c>
      <c r="D8" s="14">
        <f t="shared" si="0"/>
        <v>2515</v>
      </c>
      <c r="E8" s="14">
        <v>1171</v>
      </c>
      <c r="F8" s="14">
        <v>1173</v>
      </c>
      <c r="G8" s="14">
        <v>1342</v>
      </c>
      <c r="H8" s="2"/>
      <c r="I8" s="14">
        <v>4</v>
      </c>
      <c r="J8" s="13" t="s">
        <v>444</v>
      </c>
      <c r="K8" s="13" t="s">
        <v>230</v>
      </c>
      <c r="L8" s="17" t="s">
        <v>468</v>
      </c>
      <c r="M8" s="17" t="s">
        <v>678</v>
      </c>
      <c r="N8" s="17" t="s">
        <v>678</v>
      </c>
    </row>
    <row r="9" spans="1:14" ht="12.75">
      <c r="A9" s="14">
        <v>5</v>
      </c>
      <c r="B9" s="13" t="s">
        <v>670</v>
      </c>
      <c r="C9" s="13" t="s">
        <v>48</v>
      </c>
      <c r="D9" s="14">
        <f t="shared" si="0"/>
        <v>2498</v>
      </c>
      <c r="E9" s="14">
        <v>0</v>
      </c>
      <c r="F9" s="14">
        <v>1252</v>
      </c>
      <c r="G9" s="14">
        <v>1246</v>
      </c>
      <c r="H9" s="2"/>
      <c r="I9" s="14">
        <v>5</v>
      </c>
      <c r="J9" s="13" t="s">
        <v>441</v>
      </c>
      <c r="K9" s="13" t="s">
        <v>216</v>
      </c>
      <c r="L9" s="17" t="s">
        <v>465</v>
      </c>
      <c r="M9" s="17" t="s">
        <v>680</v>
      </c>
      <c r="N9" s="17" t="s">
        <v>465</v>
      </c>
    </row>
    <row r="10" spans="1:14" ht="12.75">
      <c r="A10" s="14">
        <v>6</v>
      </c>
      <c r="B10" s="17" t="s">
        <v>24</v>
      </c>
      <c r="C10" s="19" t="s">
        <v>49</v>
      </c>
      <c r="D10" s="14">
        <f t="shared" si="0"/>
        <v>2489</v>
      </c>
      <c r="E10" s="14">
        <v>1238</v>
      </c>
      <c r="F10" s="14">
        <v>1251</v>
      </c>
      <c r="G10" s="14">
        <v>1107</v>
      </c>
      <c r="H10" s="2"/>
      <c r="I10" s="14">
        <v>6</v>
      </c>
      <c r="J10" s="13" t="s">
        <v>443</v>
      </c>
      <c r="K10" s="13" t="s">
        <v>221</v>
      </c>
      <c r="L10" s="17" t="s">
        <v>467</v>
      </c>
      <c r="M10" s="17" t="s">
        <v>679</v>
      </c>
      <c r="N10" s="17" t="s">
        <v>467</v>
      </c>
    </row>
    <row r="11" spans="1:14" ht="12.75">
      <c r="A11" s="14">
        <v>7</v>
      </c>
      <c r="B11" s="17" t="s">
        <v>25</v>
      </c>
      <c r="C11" s="19" t="s">
        <v>50</v>
      </c>
      <c r="D11" s="14">
        <f t="shared" si="0"/>
        <v>2485</v>
      </c>
      <c r="E11" s="14">
        <v>1200</v>
      </c>
      <c r="F11" s="14">
        <v>1222</v>
      </c>
      <c r="G11" s="14">
        <v>1263</v>
      </c>
      <c r="H11" s="2"/>
      <c r="I11" s="14">
        <v>7</v>
      </c>
      <c r="J11" s="13" t="s">
        <v>447</v>
      </c>
      <c r="K11" s="13" t="s">
        <v>221</v>
      </c>
      <c r="L11" s="17" t="s">
        <v>471</v>
      </c>
      <c r="M11" s="17" t="s">
        <v>681</v>
      </c>
      <c r="N11" s="17" t="s">
        <v>681</v>
      </c>
    </row>
    <row r="12" spans="1:14" ht="12.75">
      <c r="A12" s="14">
        <v>8</v>
      </c>
      <c r="B12" s="13" t="s">
        <v>671</v>
      </c>
      <c r="C12" s="13" t="s">
        <v>50</v>
      </c>
      <c r="D12" s="14">
        <f t="shared" si="0"/>
        <v>2476</v>
      </c>
      <c r="E12" s="14">
        <v>0</v>
      </c>
      <c r="F12" s="14">
        <v>1226</v>
      </c>
      <c r="G12" s="14">
        <v>1250</v>
      </c>
      <c r="H12" s="2"/>
      <c r="I12" s="14">
        <v>8</v>
      </c>
      <c r="J12" s="13" t="s">
        <v>445</v>
      </c>
      <c r="K12" s="13" t="s">
        <v>214</v>
      </c>
      <c r="L12" s="17" t="s">
        <v>469</v>
      </c>
      <c r="M12" s="17" t="s">
        <v>682</v>
      </c>
      <c r="N12" s="17" t="s">
        <v>469</v>
      </c>
    </row>
    <row r="13" spans="1:14" ht="12.75">
      <c r="A13" s="14">
        <v>9</v>
      </c>
      <c r="B13" s="13" t="s">
        <v>672</v>
      </c>
      <c r="C13" s="13" t="s">
        <v>50</v>
      </c>
      <c r="D13" s="14">
        <f t="shared" si="0"/>
        <v>2418</v>
      </c>
      <c r="E13" s="14">
        <v>0</v>
      </c>
      <c r="F13" s="14">
        <v>1204</v>
      </c>
      <c r="G13" s="14">
        <v>1214</v>
      </c>
      <c r="H13" s="2"/>
      <c r="I13" s="14">
        <v>9</v>
      </c>
      <c r="J13" s="13" t="s">
        <v>446</v>
      </c>
      <c r="K13" s="13" t="s">
        <v>223</v>
      </c>
      <c r="L13" s="17" t="s">
        <v>470</v>
      </c>
      <c r="M13" s="17" t="s">
        <v>684</v>
      </c>
      <c r="N13" s="17" t="s">
        <v>470</v>
      </c>
    </row>
    <row r="14" spans="1:14" ht="12.75">
      <c r="A14" s="14">
        <v>10</v>
      </c>
      <c r="B14" s="13" t="s">
        <v>674</v>
      </c>
      <c r="C14" s="13" t="s">
        <v>48</v>
      </c>
      <c r="D14" s="14">
        <f t="shared" si="0"/>
        <v>2315</v>
      </c>
      <c r="E14" s="14">
        <v>0</v>
      </c>
      <c r="F14" s="14">
        <v>1083</v>
      </c>
      <c r="G14" s="14">
        <v>1232</v>
      </c>
      <c r="H14" s="2"/>
      <c r="I14" s="14">
        <v>10</v>
      </c>
      <c r="J14" s="13" t="s">
        <v>449</v>
      </c>
      <c r="K14" s="13" t="s">
        <v>216</v>
      </c>
      <c r="L14" s="17" t="s">
        <v>473</v>
      </c>
      <c r="M14" s="17" t="s">
        <v>683</v>
      </c>
      <c r="N14" s="17" t="s">
        <v>683</v>
      </c>
    </row>
    <row r="15" spans="1:14" ht="12.75">
      <c r="A15" s="14">
        <v>11</v>
      </c>
      <c r="B15" s="17" t="s">
        <v>26</v>
      </c>
      <c r="C15" s="19" t="s">
        <v>50</v>
      </c>
      <c r="D15" s="14">
        <f t="shared" si="0"/>
        <v>2293</v>
      </c>
      <c r="E15" s="14">
        <v>1187</v>
      </c>
      <c r="F15" s="14">
        <v>1002</v>
      </c>
      <c r="G15" s="14">
        <v>1106</v>
      </c>
      <c r="H15" s="2"/>
      <c r="I15" s="14">
        <v>11</v>
      </c>
      <c r="J15" s="13" t="s">
        <v>448</v>
      </c>
      <c r="K15" s="13" t="s">
        <v>214</v>
      </c>
      <c r="L15" s="17" t="s">
        <v>472</v>
      </c>
      <c r="M15" s="17" t="s">
        <v>622</v>
      </c>
      <c r="N15" s="17" t="s">
        <v>622</v>
      </c>
    </row>
    <row r="16" spans="1:14" ht="12.75">
      <c r="A16" s="14">
        <v>12</v>
      </c>
      <c r="B16" s="17" t="s">
        <v>36</v>
      </c>
      <c r="C16" s="19" t="s">
        <v>50</v>
      </c>
      <c r="D16" s="14">
        <f t="shared" si="0"/>
        <v>2291</v>
      </c>
      <c r="E16" s="14">
        <v>1007</v>
      </c>
      <c r="F16" s="14">
        <v>804</v>
      </c>
      <c r="G16" s="14">
        <v>1284</v>
      </c>
      <c r="H16" s="2"/>
      <c r="I16" s="14">
        <v>12</v>
      </c>
      <c r="J16" s="13" t="s">
        <v>453</v>
      </c>
      <c r="K16" s="13" t="s">
        <v>221</v>
      </c>
      <c r="L16" s="17" t="s">
        <v>477</v>
      </c>
      <c r="M16" s="17" t="s">
        <v>685</v>
      </c>
      <c r="N16" s="17" t="s">
        <v>685</v>
      </c>
    </row>
    <row r="17" spans="1:14" ht="12.75">
      <c r="A17" s="14">
        <v>13</v>
      </c>
      <c r="B17" s="17" t="s">
        <v>29</v>
      </c>
      <c r="C17" s="19" t="s">
        <v>48</v>
      </c>
      <c r="D17" s="14">
        <f t="shared" si="0"/>
        <v>2250</v>
      </c>
      <c r="E17" s="14">
        <v>1124</v>
      </c>
      <c r="F17" s="14">
        <v>0</v>
      </c>
      <c r="G17" s="14">
        <v>1126</v>
      </c>
      <c r="H17" s="2"/>
      <c r="I17" s="14">
        <v>13</v>
      </c>
      <c r="J17" s="13" t="s">
        <v>455</v>
      </c>
      <c r="K17" s="13" t="s">
        <v>223</v>
      </c>
      <c r="L17" s="17" t="s">
        <v>479</v>
      </c>
      <c r="M17" s="17" t="s">
        <v>686</v>
      </c>
      <c r="N17" s="17" t="s">
        <v>686</v>
      </c>
    </row>
    <row r="18" spans="1:14" ht="12.75">
      <c r="A18" s="14">
        <v>14</v>
      </c>
      <c r="B18" s="17" t="s">
        <v>30</v>
      </c>
      <c r="C18" s="19" t="s">
        <v>51</v>
      </c>
      <c r="D18" s="14">
        <f t="shared" si="0"/>
        <v>2240</v>
      </c>
      <c r="E18" s="14">
        <v>1107</v>
      </c>
      <c r="F18" s="14">
        <v>921</v>
      </c>
      <c r="G18" s="14">
        <v>1133</v>
      </c>
      <c r="H18" s="2"/>
      <c r="I18" s="14">
        <v>13</v>
      </c>
      <c r="J18" s="13" t="s">
        <v>688</v>
      </c>
      <c r="K18" s="13" t="s">
        <v>214</v>
      </c>
      <c r="L18" s="8"/>
      <c r="M18" s="17" t="s">
        <v>687</v>
      </c>
      <c r="N18" s="17" t="s">
        <v>687</v>
      </c>
    </row>
    <row r="19" spans="1:14" ht="12.75">
      <c r="A19" s="14">
        <v>15</v>
      </c>
      <c r="B19" s="17" t="s">
        <v>31</v>
      </c>
      <c r="C19" s="19" t="s">
        <v>52</v>
      </c>
      <c r="D19" s="14">
        <f t="shared" si="0"/>
        <v>2234</v>
      </c>
      <c r="E19" s="14">
        <v>1082</v>
      </c>
      <c r="F19" s="14">
        <v>997</v>
      </c>
      <c r="G19" s="14">
        <v>1152</v>
      </c>
      <c r="H19" s="2"/>
      <c r="I19" s="14">
        <v>15</v>
      </c>
      <c r="J19" s="13" t="s">
        <v>451</v>
      </c>
      <c r="K19" s="13" t="s">
        <v>216</v>
      </c>
      <c r="L19" s="17" t="s">
        <v>475</v>
      </c>
      <c r="M19" s="17" t="s">
        <v>689</v>
      </c>
      <c r="N19" s="17" t="s">
        <v>689</v>
      </c>
    </row>
    <row r="20" spans="1:14" ht="12.75">
      <c r="A20" s="14">
        <v>16</v>
      </c>
      <c r="B20" s="17" t="s">
        <v>34</v>
      </c>
      <c r="C20" s="19" t="s">
        <v>49</v>
      </c>
      <c r="D20" s="14">
        <f t="shared" si="0"/>
        <v>2211</v>
      </c>
      <c r="E20" s="14">
        <v>1023</v>
      </c>
      <c r="F20" s="14">
        <v>1059</v>
      </c>
      <c r="G20" s="14">
        <v>1152</v>
      </c>
      <c r="H20" s="2"/>
      <c r="I20" s="14">
        <v>16</v>
      </c>
      <c r="J20" s="13" t="s">
        <v>691</v>
      </c>
      <c r="K20" s="13" t="s">
        <v>223</v>
      </c>
      <c r="L20" s="17"/>
      <c r="M20" s="17" t="s">
        <v>690</v>
      </c>
      <c r="N20" s="17" t="s">
        <v>690</v>
      </c>
    </row>
    <row r="21" spans="1:14" ht="12.75">
      <c r="A21" s="14">
        <v>17</v>
      </c>
      <c r="B21" s="13" t="s">
        <v>673</v>
      </c>
      <c r="C21" s="13" t="s">
        <v>52</v>
      </c>
      <c r="D21" s="14">
        <f t="shared" si="0"/>
        <v>2182</v>
      </c>
      <c r="E21" s="14">
        <v>0</v>
      </c>
      <c r="F21" s="14">
        <v>1091</v>
      </c>
      <c r="G21" s="14">
        <v>1091</v>
      </c>
      <c r="H21" s="2"/>
      <c r="I21" s="14">
        <v>17</v>
      </c>
      <c r="J21" s="13" t="s">
        <v>692</v>
      </c>
      <c r="K21" s="13" t="s">
        <v>223</v>
      </c>
      <c r="L21" s="17"/>
      <c r="M21" s="17" t="s">
        <v>693</v>
      </c>
      <c r="N21" s="17" t="s">
        <v>693</v>
      </c>
    </row>
    <row r="22" spans="1:14" ht="12.75">
      <c r="A22" s="14">
        <v>18</v>
      </c>
      <c r="B22" s="17" t="s">
        <v>37</v>
      </c>
      <c r="C22" s="19" t="s">
        <v>52</v>
      </c>
      <c r="D22" s="14">
        <f t="shared" si="0"/>
        <v>2117</v>
      </c>
      <c r="E22" s="14">
        <v>993</v>
      </c>
      <c r="F22" s="14">
        <v>1041</v>
      </c>
      <c r="G22" s="14">
        <v>1076</v>
      </c>
      <c r="H22" s="2"/>
      <c r="I22" s="14">
        <v>18</v>
      </c>
      <c r="J22" s="13" t="s">
        <v>450</v>
      </c>
      <c r="K22" s="13" t="s">
        <v>230</v>
      </c>
      <c r="L22" s="17" t="s">
        <v>474</v>
      </c>
      <c r="M22" s="17" t="s">
        <v>703</v>
      </c>
      <c r="N22" s="17" t="s">
        <v>474</v>
      </c>
    </row>
    <row r="23" spans="1:14" ht="12.75">
      <c r="A23" s="14">
        <v>19</v>
      </c>
      <c r="B23" s="17" t="s">
        <v>33</v>
      </c>
      <c r="C23" s="19" t="s">
        <v>51</v>
      </c>
      <c r="D23" s="14">
        <f t="shared" si="0"/>
        <v>2102</v>
      </c>
      <c r="E23" s="14">
        <v>1040</v>
      </c>
      <c r="F23" s="14">
        <v>858</v>
      </c>
      <c r="G23" s="14">
        <v>1062</v>
      </c>
      <c r="H23" s="2"/>
      <c r="I23" s="14">
        <v>19</v>
      </c>
      <c r="J23" s="13" t="s">
        <v>695</v>
      </c>
      <c r="K23" s="13" t="s">
        <v>221</v>
      </c>
      <c r="L23" s="17"/>
      <c r="M23" s="17" t="s">
        <v>694</v>
      </c>
      <c r="N23" s="17" t="s">
        <v>694</v>
      </c>
    </row>
    <row r="24" spans="1:14" ht="12.75">
      <c r="A24" s="14">
        <v>20</v>
      </c>
      <c r="B24" s="17" t="s">
        <v>38</v>
      </c>
      <c r="C24" s="19" t="s">
        <v>52</v>
      </c>
      <c r="D24" s="14">
        <f t="shared" si="0"/>
        <v>2070</v>
      </c>
      <c r="E24" s="14">
        <v>973</v>
      </c>
      <c r="F24" s="14">
        <v>1097</v>
      </c>
      <c r="G24" s="14">
        <v>0</v>
      </c>
      <c r="H24" s="2"/>
      <c r="I24" s="14">
        <v>20</v>
      </c>
      <c r="J24" s="13" t="s">
        <v>452</v>
      </c>
      <c r="K24" s="13" t="s">
        <v>214</v>
      </c>
      <c r="L24" s="17" t="s">
        <v>476</v>
      </c>
      <c r="M24" s="17" t="s">
        <v>700</v>
      </c>
      <c r="N24" s="17" t="s">
        <v>476</v>
      </c>
    </row>
    <row r="25" spans="1:14" ht="12.75">
      <c r="A25" s="14">
        <v>21</v>
      </c>
      <c r="B25" s="17" t="s">
        <v>32</v>
      </c>
      <c r="C25" s="19" t="s">
        <v>48</v>
      </c>
      <c r="D25" s="14">
        <f t="shared" si="0"/>
        <v>2069</v>
      </c>
      <c r="E25" s="14">
        <v>1060</v>
      </c>
      <c r="F25" s="14">
        <v>985</v>
      </c>
      <c r="G25" s="14">
        <v>1009</v>
      </c>
      <c r="H25" s="2"/>
      <c r="I25" s="14">
        <v>21</v>
      </c>
      <c r="J25" s="13" t="s">
        <v>696</v>
      </c>
      <c r="K25" s="13" t="s">
        <v>214</v>
      </c>
      <c r="L25" s="17"/>
      <c r="M25" s="17" t="s">
        <v>697</v>
      </c>
      <c r="N25" s="17" t="s">
        <v>697</v>
      </c>
    </row>
    <row r="26" spans="1:14" ht="12.75">
      <c r="A26" s="14">
        <v>22</v>
      </c>
      <c r="B26" s="17" t="s">
        <v>35</v>
      </c>
      <c r="C26" s="19" t="s">
        <v>51</v>
      </c>
      <c r="D26" s="14">
        <f t="shared" si="0"/>
        <v>2032</v>
      </c>
      <c r="E26" s="14">
        <v>1022</v>
      </c>
      <c r="F26" s="14">
        <v>964</v>
      </c>
      <c r="G26" s="14">
        <v>1010</v>
      </c>
      <c r="H26" s="2"/>
      <c r="I26" s="14">
        <v>22</v>
      </c>
      <c r="J26" s="13" t="s">
        <v>456</v>
      </c>
      <c r="K26" s="13" t="s">
        <v>223</v>
      </c>
      <c r="L26" s="17" t="s">
        <v>480</v>
      </c>
      <c r="M26" s="17" t="s">
        <v>698</v>
      </c>
      <c r="N26" s="17" t="s">
        <v>698</v>
      </c>
    </row>
    <row r="27" spans="1:14" ht="12.75">
      <c r="A27" s="14">
        <v>23</v>
      </c>
      <c r="B27" s="17" t="s">
        <v>28</v>
      </c>
      <c r="C27" s="19" t="s">
        <v>49</v>
      </c>
      <c r="D27" s="14">
        <f t="shared" si="0"/>
        <v>2031</v>
      </c>
      <c r="E27" s="14">
        <v>1132</v>
      </c>
      <c r="F27" s="14">
        <v>899</v>
      </c>
      <c r="G27" s="14">
        <v>635</v>
      </c>
      <c r="H27" s="2"/>
      <c r="I27" s="14">
        <v>23</v>
      </c>
      <c r="J27" s="13" t="s">
        <v>454</v>
      </c>
      <c r="K27" s="13" t="s">
        <v>223</v>
      </c>
      <c r="L27" s="17" t="s">
        <v>478</v>
      </c>
      <c r="M27" s="17" t="s">
        <v>699</v>
      </c>
      <c r="N27" s="17" t="s">
        <v>478</v>
      </c>
    </row>
    <row r="28" spans="1:14" ht="12.75">
      <c r="A28" s="14">
        <v>24</v>
      </c>
      <c r="B28" s="17" t="s">
        <v>39</v>
      </c>
      <c r="C28" s="19" t="s">
        <v>49</v>
      </c>
      <c r="D28" s="14">
        <f t="shared" si="0"/>
        <v>1795</v>
      </c>
      <c r="E28" s="14">
        <v>924</v>
      </c>
      <c r="F28" s="14">
        <v>619</v>
      </c>
      <c r="G28" s="14">
        <v>871</v>
      </c>
      <c r="H28" s="2"/>
      <c r="I28" s="14">
        <v>24</v>
      </c>
      <c r="J28" s="13" t="s">
        <v>701</v>
      </c>
      <c r="K28" s="13" t="s">
        <v>221</v>
      </c>
      <c r="L28" s="17"/>
      <c r="M28" s="17" t="s">
        <v>702</v>
      </c>
      <c r="N28" s="17" t="s">
        <v>702</v>
      </c>
    </row>
    <row r="29" spans="1:14" ht="12.75">
      <c r="A29" s="14">
        <v>25</v>
      </c>
      <c r="B29" s="13" t="s">
        <v>675</v>
      </c>
      <c r="C29" s="13" t="s">
        <v>52</v>
      </c>
      <c r="D29" s="14">
        <f t="shared" si="0"/>
        <v>1742</v>
      </c>
      <c r="E29" s="14">
        <v>0</v>
      </c>
      <c r="F29" s="14">
        <v>823</v>
      </c>
      <c r="G29" s="14">
        <v>919</v>
      </c>
      <c r="H29" s="2"/>
      <c r="I29" s="16">
        <v>25</v>
      </c>
      <c r="J29" s="13" t="s">
        <v>457</v>
      </c>
      <c r="K29" s="13" t="s">
        <v>221</v>
      </c>
      <c r="L29" s="17" t="s">
        <v>481</v>
      </c>
      <c r="M29" s="17"/>
      <c r="N29" s="17" t="s">
        <v>481</v>
      </c>
    </row>
    <row r="30" spans="1:14" ht="12.75">
      <c r="A30" s="14">
        <v>26</v>
      </c>
      <c r="B30" s="17" t="s">
        <v>47</v>
      </c>
      <c r="C30" s="19" t="s">
        <v>52</v>
      </c>
      <c r="D30" s="14">
        <f t="shared" si="0"/>
        <v>1618</v>
      </c>
      <c r="E30" s="14">
        <v>473</v>
      </c>
      <c r="F30" s="14">
        <v>902</v>
      </c>
      <c r="G30" s="14">
        <v>716</v>
      </c>
      <c r="I30" s="14">
        <v>26</v>
      </c>
      <c r="J30" s="13" t="s">
        <v>458</v>
      </c>
      <c r="K30" s="13" t="s">
        <v>223</v>
      </c>
      <c r="L30" s="17" t="s">
        <v>482</v>
      </c>
      <c r="M30" s="17" t="s">
        <v>704</v>
      </c>
      <c r="N30" s="17" t="s">
        <v>482</v>
      </c>
    </row>
    <row r="31" spans="1:14" ht="12.75">
      <c r="A31" s="14">
        <v>27</v>
      </c>
      <c r="B31" s="17" t="s">
        <v>43</v>
      </c>
      <c r="C31" s="19" t="s">
        <v>48</v>
      </c>
      <c r="D31" s="14">
        <f t="shared" si="0"/>
        <v>1603</v>
      </c>
      <c r="E31" s="14">
        <v>689</v>
      </c>
      <c r="F31" s="14">
        <v>790</v>
      </c>
      <c r="G31" s="14">
        <v>813</v>
      </c>
      <c r="I31" s="14">
        <v>27</v>
      </c>
      <c r="J31" s="13" t="s">
        <v>459</v>
      </c>
      <c r="K31" s="13" t="s">
        <v>216</v>
      </c>
      <c r="L31" s="17" t="s">
        <v>483</v>
      </c>
      <c r="M31" s="17" t="s">
        <v>706</v>
      </c>
      <c r="N31" s="17" t="s">
        <v>483</v>
      </c>
    </row>
    <row r="32" spans="1:14" ht="12.75">
      <c r="A32" s="14">
        <v>28</v>
      </c>
      <c r="B32" s="17" t="s">
        <v>40</v>
      </c>
      <c r="C32" s="19" t="s">
        <v>48</v>
      </c>
      <c r="D32" s="14">
        <f t="shared" si="0"/>
        <v>1601</v>
      </c>
      <c r="E32" s="14">
        <v>811</v>
      </c>
      <c r="F32" s="14">
        <v>790</v>
      </c>
      <c r="G32" s="14">
        <v>754</v>
      </c>
      <c r="I32" s="14">
        <v>28</v>
      </c>
      <c r="J32" s="13" t="s">
        <v>460</v>
      </c>
      <c r="K32" s="13" t="s">
        <v>216</v>
      </c>
      <c r="L32" s="17" t="s">
        <v>484</v>
      </c>
      <c r="M32" s="17"/>
      <c r="N32" s="17" t="s">
        <v>484</v>
      </c>
    </row>
    <row r="33" spans="1:14" ht="12.75">
      <c r="A33" s="14">
        <v>29</v>
      </c>
      <c r="B33" s="17" t="s">
        <v>42</v>
      </c>
      <c r="C33" s="19" t="s">
        <v>52</v>
      </c>
      <c r="D33" s="14">
        <f t="shared" si="0"/>
        <v>1423</v>
      </c>
      <c r="E33" s="14">
        <v>710</v>
      </c>
      <c r="F33" s="14">
        <v>713</v>
      </c>
      <c r="G33" s="14">
        <v>0</v>
      </c>
      <c r="I33" s="14">
        <v>29</v>
      </c>
      <c r="J33" s="13" t="s">
        <v>461</v>
      </c>
      <c r="K33" s="13" t="s">
        <v>223</v>
      </c>
      <c r="L33" s="17" t="s">
        <v>485</v>
      </c>
      <c r="M33" s="17" t="s">
        <v>705</v>
      </c>
      <c r="N33" s="17" t="s">
        <v>705</v>
      </c>
    </row>
    <row r="34" spans="1:14" ht="12.75">
      <c r="A34" s="14">
        <v>30</v>
      </c>
      <c r="B34" s="17" t="s">
        <v>46</v>
      </c>
      <c r="C34" s="19" t="s">
        <v>52</v>
      </c>
      <c r="D34" s="14">
        <f t="shared" si="0"/>
        <v>1419</v>
      </c>
      <c r="E34" s="14">
        <v>630</v>
      </c>
      <c r="F34" s="14">
        <v>706</v>
      </c>
      <c r="G34" s="14">
        <v>713</v>
      </c>
      <c r="I34" s="14">
        <v>30</v>
      </c>
      <c r="J34" s="13" t="s">
        <v>462</v>
      </c>
      <c r="K34" s="13" t="s">
        <v>223</v>
      </c>
      <c r="L34" s="17" t="s">
        <v>486</v>
      </c>
      <c r="M34" s="17" t="s">
        <v>707</v>
      </c>
      <c r="N34" s="17" t="s">
        <v>707</v>
      </c>
    </row>
    <row r="35" spans="1:7" ht="12.75">
      <c r="A35" s="14">
        <v>31</v>
      </c>
      <c r="B35" s="17" t="s">
        <v>45</v>
      </c>
      <c r="C35" s="19" t="s">
        <v>52</v>
      </c>
      <c r="D35" s="14">
        <f t="shared" si="0"/>
        <v>1242</v>
      </c>
      <c r="E35" s="14">
        <v>673</v>
      </c>
      <c r="F35" s="14">
        <v>569</v>
      </c>
      <c r="G35" s="14">
        <v>497</v>
      </c>
    </row>
    <row r="36" spans="1:7" ht="12.75">
      <c r="A36" s="14">
        <v>32</v>
      </c>
      <c r="B36" s="17" t="s">
        <v>41</v>
      </c>
      <c r="C36" s="19" t="s">
        <v>50</v>
      </c>
      <c r="D36" s="14">
        <f t="shared" si="0"/>
        <v>796</v>
      </c>
      <c r="E36" s="14">
        <v>796</v>
      </c>
      <c r="F36" s="14">
        <v>0</v>
      </c>
      <c r="G36" s="14">
        <v>0</v>
      </c>
    </row>
    <row r="37" spans="1:7" ht="12.75">
      <c r="A37" s="14">
        <v>33</v>
      </c>
      <c r="B37" s="17" t="s">
        <v>44</v>
      </c>
      <c r="C37" s="19" t="s">
        <v>49</v>
      </c>
      <c r="D37" s="14">
        <f t="shared" si="0"/>
        <v>680</v>
      </c>
      <c r="E37" s="14">
        <v>680</v>
      </c>
      <c r="F37" s="14">
        <v>0</v>
      </c>
      <c r="G37" s="14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13" customWidth="1"/>
    <col min="2" max="2" width="24.625" style="13" customWidth="1"/>
    <col min="3" max="3" width="12.125" style="13" customWidth="1"/>
    <col min="4" max="6" width="9.125" style="14" customWidth="1"/>
    <col min="7" max="7" width="8.875" style="14" customWidth="1"/>
    <col min="8" max="8" width="4.625" style="13" customWidth="1"/>
    <col min="9" max="9" width="3.625" style="13" customWidth="1"/>
    <col min="10" max="10" width="20.50390625" style="13" customWidth="1"/>
    <col min="11" max="11" width="12.25390625" style="13" bestFit="1" customWidth="1"/>
    <col min="12" max="12" width="8.875" style="14" customWidth="1"/>
    <col min="13" max="16384" width="9.00390625" style="13" customWidth="1"/>
  </cols>
  <sheetData>
    <row r="1" spans="1:12" ht="12.75">
      <c r="A1" s="1" t="s">
        <v>10</v>
      </c>
      <c r="C1" s="13" t="s">
        <v>21</v>
      </c>
      <c r="I1" s="15"/>
      <c r="L1" s="16"/>
    </row>
    <row r="3" spans="1:12" ht="12.75">
      <c r="A3" s="15" t="s">
        <v>14</v>
      </c>
      <c r="I3" s="15" t="s">
        <v>14</v>
      </c>
      <c r="L3" s="10" t="s">
        <v>5</v>
      </c>
    </row>
    <row r="4" spans="1:14" ht="12.75">
      <c r="A4" s="15" t="s">
        <v>1</v>
      </c>
      <c r="B4" s="15" t="s">
        <v>2</v>
      </c>
      <c r="C4" s="15" t="s">
        <v>4</v>
      </c>
      <c r="D4" s="16" t="s">
        <v>531</v>
      </c>
      <c r="E4" s="10">
        <v>41020</v>
      </c>
      <c r="F4" s="10">
        <v>41041</v>
      </c>
      <c r="G4" s="10">
        <v>41076</v>
      </c>
      <c r="I4" s="15" t="s">
        <v>1</v>
      </c>
      <c r="J4" s="15" t="s">
        <v>3</v>
      </c>
      <c r="K4" s="15" t="s">
        <v>4</v>
      </c>
      <c r="L4" s="10">
        <v>41020</v>
      </c>
      <c r="M4" s="28">
        <v>41041</v>
      </c>
      <c r="N4" s="13" t="s">
        <v>757</v>
      </c>
    </row>
    <row r="5" spans="1:14" ht="12.75">
      <c r="A5" s="33">
        <v>1</v>
      </c>
      <c r="B5" s="32" t="s">
        <v>642</v>
      </c>
      <c r="C5" s="32" t="s">
        <v>50</v>
      </c>
      <c r="D5" s="33">
        <f aca="true" t="shared" si="0" ref="D5:D26">SUM(E5:G5)-MIN(E5:G5)</f>
        <v>2504</v>
      </c>
      <c r="E5" s="33">
        <v>0</v>
      </c>
      <c r="F5" s="33">
        <v>1224</v>
      </c>
      <c r="G5" s="33">
        <v>1280</v>
      </c>
      <c r="I5" s="33">
        <v>1</v>
      </c>
      <c r="J5" s="32" t="s">
        <v>357</v>
      </c>
      <c r="K5" s="32" t="s">
        <v>221</v>
      </c>
      <c r="L5" s="35" t="s">
        <v>373</v>
      </c>
      <c r="M5" s="35" t="s">
        <v>647</v>
      </c>
      <c r="N5" s="35" t="s">
        <v>647</v>
      </c>
    </row>
    <row r="6" spans="1:14" ht="12.75">
      <c r="A6" s="33">
        <v>2</v>
      </c>
      <c r="B6" s="35" t="s">
        <v>55</v>
      </c>
      <c r="C6" s="35" t="s">
        <v>50</v>
      </c>
      <c r="D6" s="33">
        <f t="shared" si="0"/>
        <v>2419</v>
      </c>
      <c r="E6" s="33">
        <v>1091</v>
      </c>
      <c r="F6" s="33">
        <v>1175</v>
      </c>
      <c r="G6" s="33">
        <v>1244</v>
      </c>
      <c r="H6" s="2"/>
      <c r="I6" s="33">
        <v>2</v>
      </c>
      <c r="J6" s="32" t="s">
        <v>358</v>
      </c>
      <c r="K6" s="32" t="s">
        <v>221</v>
      </c>
      <c r="L6" s="35" t="s">
        <v>374</v>
      </c>
      <c r="M6" s="35" t="s">
        <v>648</v>
      </c>
      <c r="N6" s="35" t="s">
        <v>374</v>
      </c>
    </row>
    <row r="7" spans="1:14" ht="12.75">
      <c r="A7" s="33">
        <v>3</v>
      </c>
      <c r="B7" s="35" t="s">
        <v>53</v>
      </c>
      <c r="C7" s="35" t="s">
        <v>50</v>
      </c>
      <c r="D7" s="33">
        <f t="shared" si="0"/>
        <v>2222</v>
      </c>
      <c r="E7" s="33">
        <v>1167</v>
      </c>
      <c r="F7" s="33">
        <v>979</v>
      </c>
      <c r="G7" s="33">
        <v>1055</v>
      </c>
      <c r="H7" s="2"/>
      <c r="I7" s="33">
        <v>3</v>
      </c>
      <c r="J7" s="32" t="s">
        <v>649</v>
      </c>
      <c r="K7" s="32" t="s">
        <v>221</v>
      </c>
      <c r="L7" s="35"/>
      <c r="M7" s="35" t="s">
        <v>650</v>
      </c>
      <c r="N7" s="35" t="s">
        <v>650</v>
      </c>
    </row>
    <row r="8" spans="1:14" ht="12.75">
      <c r="A8" s="14">
        <v>4</v>
      </c>
      <c r="B8" s="17" t="s">
        <v>54</v>
      </c>
      <c r="C8" s="17" t="s">
        <v>50</v>
      </c>
      <c r="D8" s="14">
        <f t="shared" si="0"/>
        <v>2211</v>
      </c>
      <c r="E8" s="14">
        <v>1104</v>
      </c>
      <c r="F8" s="14">
        <v>1107</v>
      </c>
      <c r="G8" s="14">
        <v>1030</v>
      </c>
      <c r="H8" s="2"/>
      <c r="I8" s="14">
        <v>4</v>
      </c>
      <c r="J8" s="13" t="s">
        <v>359</v>
      </c>
      <c r="K8" s="13" t="s">
        <v>216</v>
      </c>
      <c r="L8" s="17" t="s">
        <v>375</v>
      </c>
      <c r="M8" s="17" t="s">
        <v>653</v>
      </c>
      <c r="N8" s="17" t="s">
        <v>375</v>
      </c>
    </row>
    <row r="9" spans="1:14" ht="12.75">
      <c r="A9" s="14">
        <v>5</v>
      </c>
      <c r="B9" s="17" t="s">
        <v>60</v>
      </c>
      <c r="C9" s="17" t="s">
        <v>48</v>
      </c>
      <c r="D9" s="14">
        <f t="shared" si="0"/>
        <v>2140</v>
      </c>
      <c r="E9" s="14">
        <v>947</v>
      </c>
      <c r="F9" s="14">
        <v>1024</v>
      </c>
      <c r="G9" s="14">
        <v>1116</v>
      </c>
      <c r="H9" s="2"/>
      <c r="I9" s="14">
        <v>5</v>
      </c>
      <c r="J9" s="13" t="s">
        <v>360</v>
      </c>
      <c r="K9" s="13" t="s">
        <v>223</v>
      </c>
      <c r="L9" s="17" t="s">
        <v>376</v>
      </c>
      <c r="M9" s="17"/>
      <c r="N9" s="17" t="s">
        <v>376</v>
      </c>
    </row>
    <row r="10" spans="1:14" ht="12.75">
      <c r="A10" s="14">
        <v>6</v>
      </c>
      <c r="B10" s="17" t="s">
        <v>58</v>
      </c>
      <c r="C10" s="17" t="s">
        <v>52</v>
      </c>
      <c r="D10" s="14">
        <f t="shared" si="0"/>
        <v>2118</v>
      </c>
      <c r="E10" s="14">
        <v>1011</v>
      </c>
      <c r="F10" s="14">
        <v>0</v>
      </c>
      <c r="G10" s="14">
        <v>1107</v>
      </c>
      <c r="H10" s="2"/>
      <c r="I10" s="14">
        <v>6</v>
      </c>
      <c r="J10" s="13" t="s">
        <v>362</v>
      </c>
      <c r="K10" s="13" t="s">
        <v>223</v>
      </c>
      <c r="L10" s="17" t="s">
        <v>378</v>
      </c>
      <c r="M10" s="17" t="s">
        <v>651</v>
      </c>
      <c r="N10" s="17" t="s">
        <v>651</v>
      </c>
    </row>
    <row r="11" spans="1:14" ht="12.75">
      <c r="A11" s="14">
        <v>7</v>
      </c>
      <c r="B11" s="17" t="s">
        <v>56</v>
      </c>
      <c r="C11" s="17" t="s">
        <v>48</v>
      </c>
      <c r="D11" s="14">
        <f t="shared" si="0"/>
        <v>2094</v>
      </c>
      <c r="E11" s="14">
        <v>1044</v>
      </c>
      <c r="F11" s="14">
        <v>946</v>
      </c>
      <c r="G11" s="14">
        <v>1050</v>
      </c>
      <c r="H11" s="2"/>
      <c r="I11" s="14">
        <v>7</v>
      </c>
      <c r="J11" s="13" t="s">
        <v>361</v>
      </c>
      <c r="K11" s="13" t="s">
        <v>214</v>
      </c>
      <c r="L11" s="17" t="s">
        <v>377</v>
      </c>
      <c r="M11" s="17" t="s">
        <v>652</v>
      </c>
      <c r="N11" s="17" t="s">
        <v>652</v>
      </c>
    </row>
    <row r="12" spans="1:14" ht="12.75">
      <c r="A12" s="14">
        <v>8</v>
      </c>
      <c r="B12" s="17" t="s">
        <v>57</v>
      </c>
      <c r="C12" s="17" t="s">
        <v>52</v>
      </c>
      <c r="D12" s="14">
        <f t="shared" si="0"/>
        <v>2081</v>
      </c>
      <c r="E12" s="14">
        <v>1033</v>
      </c>
      <c r="F12" s="14">
        <v>925</v>
      </c>
      <c r="G12" s="14">
        <v>1048</v>
      </c>
      <c r="H12" s="2"/>
      <c r="I12" s="14">
        <v>8</v>
      </c>
      <c r="J12" s="13" t="s">
        <v>366</v>
      </c>
      <c r="K12" s="13" t="s">
        <v>214</v>
      </c>
      <c r="L12" s="17" t="s">
        <v>382</v>
      </c>
      <c r="M12" s="17" t="s">
        <v>654</v>
      </c>
      <c r="N12" s="17" t="s">
        <v>654</v>
      </c>
    </row>
    <row r="13" spans="1:14" ht="12.75">
      <c r="A13" s="14">
        <v>9</v>
      </c>
      <c r="B13" s="17" t="s">
        <v>61</v>
      </c>
      <c r="C13" s="17" t="s">
        <v>52</v>
      </c>
      <c r="D13" s="14">
        <f t="shared" si="0"/>
        <v>2071</v>
      </c>
      <c r="E13" s="14">
        <v>939</v>
      </c>
      <c r="F13" s="14">
        <v>1002</v>
      </c>
      <c r="G13" s="14">
        <v>1069</v>
      </c>
      <c r="H13" s="26"/>
      <c r="I13" s="14">
        <v>9</v>
      </c>
      <c r="J13" s="13" t="s">
        <v>363</v>
      </c>
      <c r="K13" s="13" t="s">
        <v>221</v>
      </c>
      <c r="L13" s="17" t="s">
        <v>379</v>
      </c>
      <c r="M13" s="17" t="s">
        <v>663</v>
      </c>
      <c r="N13" s="17" t="s">
        <v>379</v>
      </c>
    </row>
    <row r="14" spans="1:14" ht="12.75">
      <c r="A14" s="14">
        <v>10</v>
      </c>
      <c r="B14" s="17" t="s">
        <v>62</v>
      </c>
      <c r="C14" s="17" t="s">
        <v>49</v>
      </c>
      <c r="D14" s="14">
        <f t="shared" si="0"/>
        <v>1968</v>
      </c>
      <c r="E14" s="14">
        <v>879</v>
      </c>
      <c r="F14" s="14">
        <v>970</v>
      </c>
      <c r="G14" s="14">
        <v>998</v>
      </c>
      <c r="H14" s="2"/>
      <c r="I14" s="14">
        <v>10</v>
      </c>
      <c r="J14" s="13" t="s">
        <v>364</v>
      </c>
      <c r="K14" s="13" t="s">
        <v>214</v>
      </c>
      <c r="L14" s="17" t="s">
        <v>380</v>
      </c>
      <c r="M14" s="17"/>
      <c r="N14" s="17" t="s">
        <v>380</v>
      </c>
    </row>
    <row r="15" spans="1:14" ht="12.75">
      <c r="A15" s="14">
        <v>11</v>
      </c>
      <c r="B15" s="17" t="s">
        <v>59</v>
      </c>
      <c r="C15" s="17" t="s">
        <v>48</v>
      </c>
      <c r="D15" s="14">
        <f t="shared" si="0"/>
        <v>1840</v>
      </c>
      <c r="E15" s="14">
        <v>952</v>
      </c>
      <c r="F15" s="14">
        <v>888</v>
      </c>
      <c r="G15" s="14">
        <v>865</v>
      </c>
      <c r="H15" s="2"/>
      <c r="I15" s="14">
        <v>11</v>
      </c>
      <c r="J15" s="13" t="s">
        <v>655</v>
      </c>
      <c r="K15" s="13" t="s">
        <v>216</v>
      </c>
      <c r="L15" s="17"/>
      <c r="M15" s="17" t="s">
        <v>656</v>
      </c>
      <c r="N15" s="17" t="s">
        <v>656</v>
      </c>
    </row>
    <row r="16" spans="1:14" ht="12.75">
      <c r="A16" s="14">
        <v>12</v>
      </c>
      <c r="B16" s="13" t="s">
        <v>645</v>
      </c>
      <c r="C16" s="13" t="s">
        <v>52</v>
      </c>
      <c r="D16" s="14">
        <f t="shared" si="0"/>
        <v>1810</v>
      </c>
      <c r="E16" s="22">
        <v>0</v>
      </c>
      <c r="F16" s="14">
        <v>897</v>
      </c>
      <c r="G16" s="14">
        <v>913</v>
      </c>
      <c r="H16" s="2"/>
      <c r="I16" s="14">
        <v>12</v>
      </c>
      <c r="J16" s="13" t="s">
        <v>365</v>
      </c>
      <c r="K16" s="13" t="s">
        <v>223</v>
      </c>
      <c r="L16" s="17" t="s">
        <v>381</v>
      </c>
      <c r="M16" s="17" t="s">
        <v>660</v>
      </c>
      <c r="N16" s="17" t="s">
        <v>381</v>
      </c>
    </row>
    <row r="17" spans="1:14" ht="12.75">
      <c r="A17" s="14">
        <v>13</v>
      </c>
      <c r="B17" s="17" t="s">
        <v>64</v>
      </c>
      <c r="C17" s="17" t="s">
        <v>52</v>
      </c>
      <c r="D17" s="14">
        <f t="shared" si="0"/>
        <v>1790</v>
      </c>
      <c r="E17" s="14">
        <v>783</v>
      </c>
      <c r="F17" s="14">
        <v>898</v>
      </c>
      <c r="G17" s="14">
        <v>892</v>
      </c>
      <c r="H17" s="2"/>
      <c r="I17" s="14">
        <v>13</v>
      </c>
      <c r="J17" s="13" t="s">
        <v>657</v>
      </c>
      <c r="K17" s="13" t="s">
        <v>223</v>
      </c>
      <c r="L17" s="17"/>
      <c r="M17" s="17" t="s">
        <v>658</v>
      </c>
      <c r="N17" s="17" t="s">
        <v>658</v>
      </c>
    </row>
    <row r="18" spans="1:14" ht="12.75">
      <c r="A18" s="14">
        <v>14</v>
      </c>
      <c r="B18" s="17" t="s">
        <v>63</v>
      </c>
      <c r="C18" s="17" t="s">
        <v>52</v>
      </c>
      <c r="D18" s="14">
        <f t="shared" si="0"/>
        <v>1780</v>
      </c>
      <c r="E18" s="14">
        <v>829</v>
      </c>
      <c r="F18" s="14">
        <v>814</v>
      </c>
      <c r="G18" s="14">
        <v>951</v>
      </c>
      <c r="H18" s="2"/>
      <c r="I18" s="14">
        <v>14</v>
      </c>
      <c r="J18" s="13" t="s">
        <v>368</v>
      </c>
      <c r="K18" s="13" t="s">
        <v>216</v>
      </c>
      <c r="L18" s="17" t="s">
        <v>384</v>
      </c>
      <c r="M18" s="17" t="s">
        <v>659</v>
      </c>
      <c r="N18" s="17" t="s">
        <v>659</v>
      </c>
    </row>
    <row r="19" spans="1:14" ht="12.75">
      <c r="A19" s="14">
        <v>15</v>
      </c>
      <c r="B19" s="17" t="s">
        <v>66</v>
      </c>
      <c r="C19" s="17" t="s">
        <v>48</v>
      </c>
      <c r="D19" s="14">
        <f t="shared" si="0"/>
        <v>1725</v>
      </c>
      <c r="E19" s="14">
        <v>759</v>
      </c>
      <c r="F19" s="14">
        <v>822</v>
      </c>
      <c r="G19" s="14">
        <v>903</v>
      </c>
      <c r="H19" s="2"/>
      <c r="I19" s="14">
        <v>15</v>
      </c>
      <c r="J19" s="13" t="s">
        <v>367</v>
      </c>
      <c r="K19" s="13" t="s">
        <v>216</v>
      </c>
      <c r="L19" s="17" t="s">
        <v>383</v>
      </c>
      <c r="M19" s="17" t="s">
        <v>661</v>
      </c>
      <c r="N19" s="17" t="s">
        <v>661</v>
      </c>
    </row>
    <row r="20" spans="1:14" ht="12.75">
      <c r="A20" s="14">
        <v>16</v>
      </c>
      <c r="B20" s="13" t="s">
        <v>644</v>
      </c>
      <c r="C20" s="13" t="s">
        <v>49</v>
      </c>
      <c r="D20" s="14">
        <f t="shared" si="0"/>
        <v>1654</v>
      </c>
      <c r="E20" s="22">
        <v>0</v>
      </c>
      <c r="F20" s="14">
        <v>916</v>
      </c>
      <c r="G20" s="14">
        <v>738</v>
      </c>
      <c r="H20" s="2"/>
      <c r="I20" s="14">
        <v>16</v>
      </c>
      <c r="J20" s="13" t="s">
        <v>369</v>
      </c>
      <c r="K20" s="13" t="s">
        <v>223</v>
      </c>
      <c r="L20" s="17" t="s">
        <v>385</v>
      </c>
      <c r="M20" s="17" t="s">
        <v>662</v>
      </c>
      <c r="N20" s="17" t="s">
        <v>662</v>
      </c>
    </row>
    <row r="21" spans="1:14" ht="12.75">
      <c r="A21" s="16">
        <v>17</v>
      </c>
      <c r="B21" s="13" t="s">
        <v>646</v>
      </c>
      <c r="C21" s="13" t="s">
        <v>48</v>
      </c>
      <c r="D21" s="14">
        <f t="shared" si="0"/>
        <v>1578</v>
      </c>
      <c r="E21" s="22">
        <v>0</v>
      </c>
      <c r="F21" s="14">
        <v>762</v>
      </c>
      <c r="G21" s="14">
        <v>816</v>
      </c>
      <c r="H21" s="2"/>
      <c r="I21" s="16">
        <v>17</v>
      </c>
      <c r="J21" s="13" t="s">
        <v>370</v>
      </c>
      <c r="K21" s="13" t="s">
        <v>223</v>
      </c>
      <c r="L21" s="17" t="s">
        <v>386</v>
      </c>
      <c r="M21" s="17" t="s">
        <v>665</v>
      </c>
      <c r="N21" s="17" t="s">
        <v>386</v>
      </c>
    </row>
    <row r="22" spans="1:14" ht="12.75">
      <c r="A22" s="16">
        <v>18</v>
      </c>
      <c r="B22" s="17" t="s">
        <v>65</v>
      </c>
      <c r="C22" s="17" t="s">
        <v>49</v>
      </c>
      <c r="D22" s="14">
        <f t="shared" si="0"/>
        <v>1532</v>
      </c>
      <c r="E22" s="14">
        <v>760</v>
      </c>
      <c r="F22" s="14">
        <v>684</v>
      </c>
      <c r="G22" s="14">
        <v>772</v>
      </c>
      <c r="H22" s="2"/>
      <c r="I22" s="16">
        <v>18</v>
      </c>
      <c r="J22" s="13" t="s">
        <v>371</v>
      </c>
      <c r="K22" s="13" t="s">
        <v>214</v>
      </c>
      <c r="L22" s="17" t="s">
        <v>387</v>
      </c>
      <c r="M22" s="17" t="s">
        <v>664</v>
      </c>
      <c r="N22" s="17" t="s">
        <v>387</v>
      </c>
    </row>
    <row r="23" spans="1:14" ht="12.75">
      <c r="A23" s="16">
        <v>19</v>
      </c>
      <c r="B23" s="17" t="s">
        <v>67</v>
      </c>
      <c r="C23" s="17" t="s">
        <v>49</v>
      </c>
      <c r="D23" s="14">
        <f t="shared" si="0"/>
        <v>1500</v>
      </c>
      <c r="E23" s="14">
        <v>617</v>
      </c>
      <c r="F23" s="14">
        <v>685</v>
      </c>
      <c r="G23" s="14">
        <v>815</v>
      </c>
      <c r="H23" s="2"/>
      <c r="I23" s="16">
        <v>19</v>
      </c>
      <c r="J23" s="13" t="s">
        <v>372</v>
      </c>
      <c r="K23" s="13" t="s">
        <v>223</v>
      </c>
      <c r="L23" s="17" t="s">
        <v>388</v>
      </c>
      <c r="M23" s="17" t="s">
        <v>668</v>
      </c>
      <c r="N23" s="17" t="s">
        <v>388</v>
      </c>
    </row>
    <row r="24" spans="1:14" ht="12.75">
      <c r="A24" s="16">
        <v>20</v>
      </c>
      <c r="B24" s="17" t="s">
        <v>68</v>
      </c>
      <c r="C24" s="17" t="s">
        <v>52</v>
      </c>
      <c r="D24" s="14">
        <f t="shared" si="0"/>
        <v>1306</v>
      </c>
      <c r="E24" s="14">
        <v>488</v>
      </c>
      <c r="F24" s="14">
        <v>596</v>
      </c>
      <c r="G24" s="14">
        <v>710</v>
      </c>
      <c r="H24" s="2"/>
      <c r="I24" s="16">
        <v>20</v>
      </c>
      <c r="J24" s="13" t="s">
        <v>666</v>
      </c>
      <c r="K24" s="13" t="s">
        <v>214</v>
      </c>
      <c r="L24" s="17"/>
      <c r="M24" s="17" t="s">
        <v>667</v>
      </c>
      <c r="N24" s="17" t="s">
        <v>667</v>
      </c>
    </row>
    <row r="25" spans="1:14" ht="12.75">
      <c r="A25" s="16">
        <v>21</v>
      </c>
      <c r="B25" s="13" t="s">
        <v>643</v>
      </c>
      <c r="C25" s="13" t="s">
        <v>51</v>
      </c>
      <c r="D25" s="14">
        <f t="shared" si="0"/>
        <v>1142</v>
      </c>
      <c r="E25" s="14">
        <v>0</v>
      </c>
      <c r="F25" s="14">
        <v>1142</v>
      </c>
      <c r="G25" s="14">
        <v>0</v>
      </c>
      <c r="H25" s="2"/>
      <c r="I25" s="16"/>
      <c r="L25" s="17"/>
      <c r="M25" s="17"/>
      <c r="N25" s="17"/>
    </row>
    <row r="26" spans="1:14" ht="12.75">
      <c r="A26" s="16">
        <v>22</v>
      </c>
      <c r="B26" s="13" t="s">
        <v>772</v>
      </c>
      <c r="C26" s="13" t="s">
        <v>49</v>
      </c>
      <c r="D26" s="14">
        <f t="shared" si="0"/>
        <v>516</v>
      </c>
      <c r="E26" s="22">
        <v>0</v>
      </c>
      <c r="F26" s="22">
        <v>0</v>
      </c>
      <c r="G26" s="14">
        <v>516</v>
      </c>
      <c r="H26" s="2"/>
      <c r="I26" s="16"/>
      <c r="N26" s="14"/>
    </row>
    <row r="27" spans="1:9" ht="12.75">
      <c r="A27" s="18"/>
      <c r="E27" s="22"/>
      <c r="F27" s="22"/>
      <c r="H27" s="2"/>
      <c r="I27" s="16"/>
    </row>
    <row r="28" spans="1:9" ht="12.75">
      <c r="A28" s="18"/>
      <c r="E28" s="22"/>
      <c r="F28" s="22"/>
      <c r="H28" s="2"/>
      <c r="I28" s="16"/>
    </row>
    <row r="29" spans="1:9" ht="12.75">
      <c r="A29" s="18"/>
      <c r="E29" s="22"/>
      <c r="F29" s="22"/>
      <c r="H29" s="2"/>
      <c r="I29" s="16"/>
    </row>
    <row r="30" ht="12.75">
      <c r="A30" s="18"/>
    </row>
    <row r="31" ht="12.75">
      <c r="A31" s="18"/>
    </row>
    <row r="32" spans="1:6" ht="12.75">
      <c r="A32" s="18"/>
      <c r="E32" s="24"/>
      <c r="F32" s="24"/>
    </row>
    <row r="33" spans="1:6" ht="12.75">
      <c r="A33" s="18"/>
      <c r="E33" s="25"/>
      <c r="F33" s="25"/>
    </row>
    <row r="34" spans="5:7" ht="12.75">
      <c r="E34" s="24"/>
      <c r="F34" s="24"/>
      <c r="G34" s="24"/>
    </row>
    <row r="35" spans="1:7" ht="12.75">
      <c r="A35" s="18"/>
      <c r="E35" s="25"/>
      <c r="F35" s="25"/>
      <c r="G35" s="25"/>
    </row>
    <row r="36" spans="5:7" ht="12.75">
      <c r="E36" s="24"/>
      <c r="F36" s="24"/>
      <c r="G36" s="24"/>
    </row>
    <row r="37" spans="5:7" ht="12.75">
      <c r="E37" s="25"/>
      <c r="F37" s="25"/>
      <c r="G37" s="25"/>
    </row>
    <row r="38" spans="5:7" ht="12.75">
      <c r="E38" s="25"/>
      <c r="F38" s="25"/>
      <c r="G38" s="25"/>
    </row>
    <row r="39" spans="1:7" ht="12.75">
      <c r="A39" s="18"/>
      <c r="E39" s="25"/>
      <c r="F39" s="25"/>
      <c r="G39" s="25"/>
    </row>
    <row r="40" spans="2:7" ht="12.75">
      <c r="B40" s="13" t="s">
        <v>758</v>
      </c>
      <c r="C40" s="13">
        <f>COUNTIF(C5:C39,"=AV Atverni")</f>
        <v>4</v>
      </c>
      <c r="E40" s="27"/>
      <c r="F40" s="27"/>
      <c r="G40" s="27"/>
    </row>
    <row r="41" spans="2:7" ht="12.75">
      <c r="B41" s="13" t="s">
        <v>759</v>
      </c>
      <c r="C41" s="13">
        <f>COUNTIF(C5:C39,"=AV Clytoneus")</f>
        <v>1</v>
      </c>
      <c r="E41" s="25"/>
      <c r="F41" s="25"/>
      <c r="G41" s="25"/>
    </row>
    <row r="42" spans="2:7" ht="12.75">
      <c r="B42" s="13" t="s">
        <v>52</v>
      </c>
      <c r="C42" s="13">
        <f>COUNTIF(C5:C39,"=BAV")</f>
        <v>7</v>
      </c>
      <c r="E42" s="24"/>
      <c r="F42" s="24"/>
      <c r="G42" s="24"/>
    </row>
    <row r="43" spans="2:7" ht="12.75">
      <c r="B43" s="13" t="s">
        <v>761</v>
      </c>
      <c r="C43" s="13">
        <f>COUNTIF(C5:C39,"=AV Tempo")</f>
        <v>5</v>
      </c>
      <c r="E43" s="25"/>
      <c r="F43" s="25"/>
      <c r="G43" s="25"/>
    </row>
    <row r="44" spans="2:7" ht="12.75">
      <c r="B44" s="13" t="s">
        <v>760</v>
      </c>
      <c r="C44" s="13">
        <f>COUNTIF(C5:C39,"=AV Pijnenburg")</f>
        <v>5</v>
      </c>
      <c r="D44" s="29"/>
      <c r="E44" s="25"/>
      <c r="F44" s="25"/>
      <c r="G44" s="25"/>
    </row>
    <row r="45" spans="3:4" ht="12.75">
      <c r="C45" s="20"/>
      <c r="D45" s="27"/>
    </row>
    <row r="46" spans="3:4" ht="12.75">
      <c r="C46" s="20"/>
      <c r="D46" s="27"/>
    </row>
    <row r="47" spans="3:4" ht="12.75">
      <c r="C47" s="20"/>
      <c r="D47" s="27"/>
    </row>
    <row r="48" spans="3:4" ht="12.75">
      <c r="C48" s="20"/>
      <c r="D48" s="27"/>
    </row>
    <row r="49" spans="3:4" ht="12.75">
      <c r="C49" s="20"/>
      <c r="D49" s="27"/>
    </row>
    <row r="50" spans="3:4" ht="12.75">
      <c r="C50" s="20"/>
      <c r="D50" s="27"/>
    </row>
    <row r="51" spans="3:4" ht="12.75">
      <c r="C51" s="20"/>
      <c r="D51" s="27"/>
    </row>
    <row r="52" spans="3:4" ht="12.75">
      <c r="C52" s="20"/>
      <c r="D52" s="27"/>
    </row>
    <row r="53" spans="3:4" ht="12.75">
      <c r="C53" s="20"/>
      <c r="D53" s="27"/>
    </row>
    <row r="54" spans="3:4" ht="12.75">
      <c r="C54" s="20"/>
      <c r="D54" s="27"/>
    </row>
    <row r="55" spans="3:4" ht="12.75">
      <c r="C55" s="20"/>
      <c r="D55" s="27"/>
    </row>
    <row r="56" spans="3:4" ht="12.75">
      <c r="C56" s="20"/>
      <c r="D56" s="27"/>
    </row>
    <row r="57" spans="3:4" ht="12.75">
      <c r="C57" s="20"/>
      <c r="D57" s="27"/>
    </row>
    <row r="58" spans="3:4" ht="12.75">
      <c r="C58" s="20"/>
      <c r="D58" s="27"/>
    </row>
    <row r="59" spans="3:4" ht="12.75">
      <c r="C59" s="20"/>
      <c r="D59" s="27"/>
    </row>
    <row r="60" spans="3:4" ht="12.75">
      <c r="C60" s="20"/>
      <c r="D60" s="27"/>
    </row>
    <row r="61" spans="3:4" ht="12.75">
      <c r="C61" s="20"/>
      <c r="D61" s="27"/>
    </row>
    <row r="62" spans="3:4" ht="12.75">
      <c r="C62" s="20"/>
      <c r="D62" s="27"/>
    </row>
    <row r="63" spans="3:4" ht="12.75">
      <c r="C63" s="20"/>
      <c r="D63" s="27"/>
    </row>
    <row r="64" spans="3:4" ht="12.75">
      <c r="C64" s="20"/>
      <c r="D64" s="27"/>
    </row>
    <row r="65" spans="3:4" ht="12.75">
      <c r="C65" s="20"/>
      <c r="D65" s="27"/>
    </row>
    <row r="66" spans="3:4" ht="12.75">
      <c r="C66" s="20"/>
      <c r="D66" s="27"/>
    </row>
    <row r="67" spans="3:4" ht="12.75">
      <c r="C67" s="20"/>
      <c r="D67" s="27"/>
    </row>
    <row r="68" spans="3:4" ht="12.75">
      <c r="C68" s="20"/>
      <c r="D68" s="27"/>
    </row>
    <row r="69" spans="3:4" ht="12.75">
      <c r="C69" s="20"/>
      <c r="D69" s="27"/>
    </row>
    <row r="70" spans="3:4" ht="12.75">
      <c r="C70" s="20"/>
      <c r="D70" s="27"/>
    </row>
    <row r="71" spans="3:4" ht="12.75">
      <c r="C71" s="20"/>
      <c r="D71" s="27"/>
    </row>
    <row r="72" spans="3:4" ht="12.75">
      <c r="C72" s="20"/>
      <c r="D72" s="27"/>
    </row>
    <row r="73" spans="3:4" ht="12.75">
      <c r="C73" s="20"/>
      <c r="D73" s="27"/>
    </row>
    <row r="74" spans="3:4" ht="12.75">
      <c r="C74" s="20"/>
      <c r="D74" s="27"/>
    </row>
    <row r="75" spans="3:4" ht="12.75">
      <c r="C75" s="20"/>
      <c r="D75" s="27"/>
    </row>
    <row r="76" spans="3:4" ht="12.75">
      <c r="C76" s="20"/>
      <c r="D76" s="27"/>
    </row>
    <row r="77" spans="3:4" ht="12.75">
      <c r="C77" s="20"/>
      <c r="D77" s="27"/>
    </row>
    <row r="78" spans="3:4" ht="12.75">
      <c r="C78" s="20"/>
      <c r="D78" s="27"/>
    </row>
    <row r="79" spans="3:4" ht="12.75">
      <c r="C79" s="20"/>
      <c r="D79" s="27"/>
    </row>
    <row r="80" spans="3:4" ht="12.75">
      <c r="C80" s="20"/>
      <c r="D80" s="27"/>
    </row>
    <row r="81" spans="3:4" ht="12.75">
      <c r="C81" s="20"/>
      <c r="D81" s="27"/>
    </row>
    <row r="82" spans="3:4" ht="12.75">
      <c r="C82" s="20"/>
      <c r="D82" s="27"/>
    </row>
    <row r="83" spans="3:4" ht="12.75">
      <c r="C83" s="20"/>
      <c r="D83" s="27"/>
    </row>
    <row r="84" spans="3:4" ht="12.75">
      <c r="C84" s="20"/>
      <c r="D84" s="27"/>
    </row>
    <row r="85" spans="3:4" ht="12.75">
      <c r="C85" s="20"/>
      <c r="D85" s="27"/>
    </row>
    <row r="86" spans="3:4" ht="12.75">
      <c r="C86" s="20"/>
      <c r="D86" s="27"/>
    </row>
    <row r="87" spans="3:4" ht="12.75">
      <c r="C87" s="20"/>
      <c r="D87" s="27"/>
    </row>
    <row r="88" spans="3:4" ht="12.75">
      <c r="C88" s="20"/>
      <c r="D88" s="27"/>
    </row>
    <row r="89" spans="3:4" ht="12.75">
      <c r="C89" s="20"/>
      <c r="D89" s="27"/>
    </row>
    <row r="90" spans="3:4" ht="12.75">
      <c r="C90" s="20"/>
      <c r="D90" s="27"/>
    </row>
    <row r="91" spans="3:4" ht="12.75">
      <c r="C91" s="20"/>
      <c r="D91" s="27"/>
    </row>
    <row r="92" spans="3:4" ht="12.75">
      <c r="C92" s="20"/>
      <c r="D92" s="27"/>
    </row>
    <row r="93" spans="3:4" ht="12.75">
      <c r="C93" s="20"/>
      <c r="D93" s="27"/>
    </row>
    <row r="94" spans="3:4" ht="12.75">
      <c r="C94" s="20"/>
      <c r="D94" s="27"/>
    </row>
    <row r="95" spans="3:4" ht="12.75">
      <c r="C95" s="20"/>
      <c r="D95" s="27"/>
    </row>
    <row r="96" spans="3:4" ht="12.75">
      <c r="C96" s="20"/>
      <c r="D96" s="27"/>
    </row>
    <row r="97" spans="3:4" ht="12.75">
      <c r="C97" s="20"/>
      <c r="D97" s="27"/>
    </row>
    <row r="98" spans="3:4" ht="12.75">
      <c r="C98" s="20"/>
      <c r="D98" s="27"/>
    </row>
    <row r="99" spans="3:4" ht="12.75">
      <c r="C99" s="20"/>
      <c r="D99" s="27"/>
    </row>
    <row r="100" spans="3:4" ht="12.75">
      <c r="C100" s="20"/>
      <c r="D100" s="27"/>
    </row>
    <row r="101" spans="3:4" ht="12.75">
      <c r="C101" s="20"/>
      <c r="D101" s="27"/>
    </row>
    <row r="102" spans="3:4" ht="12.75">
      <c r="C102" s="20"/>
      <c r="D102" s="27"/>
    </row>
    <row r="103" spans="3:4" ht="12.75">
      <c r="C103" s="20"/>
      <c r="D103" s="27"/>
    </row>
    <row r="104" spans="3:4" ht="12.75">
      <c r="C104" s="20"/>
      <c r="D104" s="27"/>
    </row>
    <row r="105" spans="3:4" ht="12.75">
      <c r="C105" s="20"/>
      <c r="D105" s="27"/>
    </row>
    <row r="106" spans="3:4" ht="12.75">
      <c r="C106" s="20"/>
      <c r="D106" s="27"/>
    </row>
    <row r="107" spans="3:4" ht="12.75">
      <c r="C107" s="20"/>
      <c r="D107" s="27"/>
    </row>
    <row r="108" spans="3:4" ht="12.75">
      <c r="C108" s="20"/>
      <c r="D108" s="27"/>
    </row>
    <row r="109" spans="3:4" ht="12.75">
      <c r="C109" s="20"/>
      <c r="D109" s="27"/>
    </row>
    <row r="110" spans="3:4" ht="12.75">
      <c r="C110" s="20"/>
      <c r="D110" s="27"/>
    </row>
    <row r="111" spans="3:4" ht="12.75">
      <c r="C111" s="20"/>
      <c r="D111" s="27"/>
    </row>
    <row r="112" spans="3:4" ht="12.75">
      <c r="C112" s="20"/>
      <c r="D112" s="27"/>
    </row>
    <row r="113" spans="3:4" ht="12.75">
      <c r="C113" s="20"/>
      <c r="D113" s="27"/>
    </row>
    <row r="114" spans="3:4" ht="12.75">
      <c r="C114" s="20"/>
      <c r="D114" s="27"/>
    </row>
    <row r="115" spans="3:4" ht="12.75">
      <c r="C115" s="20"/>
      <c r="D115" s="27"/>
    </row>
    <row r="116" spans="3:4" ht="12.75">
      <c r="C116" s="20"/>
      <c r="D116" s="27"/>
    </row>
    <row r="117" spans="3:4" ht="12.75">
      <c r="C117" s="20"/>
      <c r="D117" s="27"/>
    </row>
    <row r="118" spans="3:4" ht="12.75">
      <c r="C118" s="20"/>
      <c r="D118" s="27"/>
    </row>
    <row r="119" spans="3:4" ht="12.75">
      <c r="C119" s="20"/>
      <c r="D119" s="27"/>
    </row>
    <row r="120" spans="3:4" ht="12.75">
      <c r="C120" s="20"/>
      <c r="D120" s="27"/>
    </row>
    <row r="121" spans="3:4" ht="12.75">
      <c r="C121" s="20"/>
      <c r="D121" s="27"/>
    </row>
    <row r="122" spans="3:4" ht="12.75">
      <c r="C122" s="20"/>
      <c r="D122" s="27"/>
    </row>
    <row r="123" spans="3:4" ht="12.75">
      <c r="C123" s="20"/>
      <c r="D123" s="27"/>
    </row>
    <row r="124" spans="3:4" ht="12.75">
      <c r="C124" s="20"/>
      <c r="D124" s="27"/>
    </row>
    <row r="125" spans="3:4" ht="12.75">
      <c r="C125" s="20"/>
      <c r="D125" s="27"/>
    </row>
    <row r="126" spans="3:4" ht="12.75">
      <c r="C126" s="20"/>
      <c r="D126" s="27"/>
    </row>
    <row r="127" spans="3:4" ht="12.75">
      <c r="C127" s="20"/>
      <c r="D127" s="27"/>
    </row>
    <row r="128" spans="3:4" ht="12.75">
      <c r="C128" s="20"/>
      <c r="D128" s="27"/>
    </row>
    <row r="129" spans="3:4" ht="12.75">
      <c r="C129" s="20"/>
      <c r="D129" s="27"/>
    </row>
    <row r="130" spans="3:4" ht="12.75">
      <c r="C130" s="20"/>
      <c r="D130" s="27"/>
    </row>
    <row r="131" spans="3:4" ht="12.75">
      <c r="C131" s="20"/>
      <c r="D131" s="27"/>
    </row>
    <row r="132" spans="3:4" ht="12.75">
      <c r="C132" s="20"/>
      <c r="D132" s="27"/>
    </row>
    <row r="133" spans="3:4" ht="12.75">
      <c r="C133" s="20"/>
      <c r="D133" s="27"/>
    </row>
    <row r="134" spans="3:4" ht="12.75">
      <c r="C134" s="20"/>
      <c r="D134" s="27"/>
    </row>
    <row r="135" spans="3:4" ht="12.75">
      <c r="C135" s="20"/>
      <c r="D135" s="27"/>
    </row>
    <row r="136" spans="3:4" ht="12.75">
      <c r="C136" s="20"/>
      <c r="D136" s="27"/>
    </row>
    <row r="137" spans="3:4" ht="12.75">
      <c r="C137" s="20"/>
      <c r="D137" s="27"/>
    </row>
    <row r="138" spans="3:4" ht="12.75">
      <c r="C138" s="20"/>
      <c r="D138" s="27"/>
    </row>
    <row r="139" spans="3:4" ht="12.75">
      <c r="C139" s="20"/>
      <c r="D139" s="27"/>
    </row>
    <row r="140" spans="3:4" ht="12.75">
      <c r="C140" s="20"/>
      <c r="D140" s="27"/>
    </row>
    <row r="141" spans="3:4" ht="12.75">
      <c r="C141" s="20"/>
      <c r="D141" s="27"/>
    </row>
    <row r="142" spans="3:4" ht="12.75">
      <c r="C142" s="20"/>
      <c r="D142" s="27"/>
    </row>
    <row r="143" spans="3:4" ht="12.75">
      <c r="C143" s="20"/>
      <c r="D143" s="27"/>
    </row>
    <row r="144" spans="3:4" ht="12.75">
      <c r="C144" s="20"/>
      <c r="D144" s="27"/>
    </row>
    <row r="145" spans="3:4" ht="12.75">
      <c r="C145" s="20"/>
      <c r="D145" s="27"/>
    </row>
    <row r="146" spans="3:4" ht="12.75">
      <c r="C146" s="20"/>
      <c r="D146" s="27"/>
    </row>
    <row r="147" spans="3:4" ht="12.75">
      <c r="C147" s="20"/>
      <c r="D147" s="27"/>
    </row>
    <row r="148" spans="3:4" ht="12.75">
      <c r="C148" s="20"/>
      <c r="D148" s="27"/>
    </row>
    <row r="149" spans="3:4" ht="12.75">
      <c r="C149" s="20"/>
      <c r="D149" s="27"/>
    </row>
    <row r="150" spans="3:4" ht="12.75">
      <c r="C150" s="20"/>
      <c r="D150" s="27"/>
    </row>
    <row r="151" spans="3:4" ht="12.75">
      <c r="C151" s="20"/>
      <c r="D151" s="27"/>
    </row>
    <row r="152" spans="3:4" ht="12.75">
      <c r="C152" s="20"/>
      <c r="D152" s="27"/>
    </row>
    <row r="153" spans="3:4" ht="12.75">
      <c r="C153" s="20"/>
      <c r="D153" s="2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13" customWidth="1"/>
    <col min="2" max="2" width="24.625" style="13" customWidth="1"/>
    <col min="3" max="3" width="12.125" style="13" customWidth="1"/>
    <col min="4" max="4" width="9.125" style="14" customWidth="1"/>
    <col min="5" max="6" width="9.125" style="24" customWidth="1"/>
    <col min="7" max="7" width="9.00390625" style="24" customWidth="1"/>
    <col min="8" max="8" width="4.625" style="13" customWidth="1"/>
    <col min="9" max="9" width="3.625" style="13" customWidth="1"/>
    <col min="10" max="10" width="20.50390625" style="13" customWidth="1"/>
    <col min="11" max="11" width="16.00390625" style="13" bestFit="1" customWidth="1"/>
    <col min="12" max="12" width="9.00390625" style="23" bestFit="1" customWidth="1"/>
    <col min="13" max="16384" width="9.00390625" style="13" customWidth="1"/>
  </cols>
  <sheetData>
    <row r="1" spans="1:12" ht="12.75">
      <c r="A1" s="1" t="s">
        <v>10</v>
      </c>
      <c r="C1" s="13" t="s">
        <v>21</v>
      </c>
      <c r="I1" s="15"/>
      <c r="L1" s="21"/>
    </row>
    <row r="3" spans="1:12" ht="12.75">
      <c r="A3" s="15" t="s">
        <v>15</v>
      </c>
      <c r="I3" s="15" t="s">
        <v>15</v>
      </c>
      <c r="L3" s="21" t="s">
        <v>5</v>
      </c>
    </row>
    <row r="4" spans="1:14" ht="12.75">
      <c r="A4" s="15" t="s">
        <v>1</v>
      </c>
      <c r="B4" s="15" t="s">
        <v>3</v>
      </c>
      <c r="C4" s="15" t="s">
        <v>4</v>
      </c>
      <c r="D4" s="16" t="s">
        <v>531</v>
      </c>
      <c r="E4" s="10">
        <v>41020</v>
      </c>
      <c r="F4" s="10">
        <v>41041</v>
      </c>
      <c r="G4" s="10">
        <v>41076</v>
      </c>
      <c r="I4" s="15" t="s">
        <v>1</v>
      </c>
      <c r="J4" s="15" t="s">
        <v>3</v>
      </c>
      <c r="K4" s="15" t="s">
        <v>4</v>
      </c>
      <c r="L4" s="10">
        <v>41020</v>
      </c>
      <c r="M4" s="28">
        <v>41041</v>
      </c>
      <c r="N4" s="13" t="s">
        <v>757</v>
      </c>
    </row>
    <row r="5" spans="1:14" ht="12.75">
      <c r="A5" s="33">
        <v>1</v>
      </c>
      <c r="B5" s="35" t="s">
        <v>123</v>
      </c>
      <c r="C5" s="35" t="s">
        <v>50</v>
      </c>
      <c r="D5" s="33">
        <f aca="true" t="shared" si="0" ref="D5:D35">SUM(E5:G5)-MIN(E5:G5)</f>
        <v>2689</v>
      </c>
      <c r="E5" s="33">
        <v>1330</v>
      </c>
      <c r="F5" s="33">
        <v>1296</v>
      </c>
      <c r="G5" s="33">
        <v>1359</v>
      </c>
      <c r="I5" s="33">
        <v>1</v>
      </c>
      <c r="J5" s="32" t="s">
        <v>277</v>
      </c>
      <c r="K5" s="32" t="s">
        <v>230</v>
      </c>
      <c r="L5" s="35" t="s">
        <v>299</v>
      </c>
      <c r="M5" s="35" t="s">
        <v>616</v>
      </c>
      <c r="N5" s="35" t="s">
        <v>616</v>
      </c>
    </row>
    <row r="6" spans="1:14" ht="12.75">
      <c r="A6" s="33">
        <v>2</v>
      </c>
      <c r="B6" s="35" t="s">
        <v>124</v>
      </c>
      <c r="C6" s="35" t="s">
        <v>51</v>
      </c>
      <c r="D6" s="33">
        <f t="shared" si="0"/>
        <v>2600</v>
      </c>
      <c r="E6" s="33">
        <v>1273</v>
      </c>
      <c r="F6" s="33">
        <v>1327</v>
      </c>
      <c r="G6" s="33">
        <v>1181</v>
      </c>
      <c r="I6" s="33">
        <v>2</v>
      </c>
      <c r="J6" s="32" t="s">
        <v>278</v>
      </c>
      <c r="K6" s="32" t="s">
        <v>214</v>
      </c>
      <c r="L6" s="35" t="s">
        <v>300</v>
      </c>
      <c r="M6" s="35" t="s">
        <v>617</v>
      </c>
      <c r="N6" s="35" t="s">
        <v>300</v>
      </c>
    </row>
    <row r="7" spans="1:14" ht="12.75">
      <c r="A7" s="33">
        <v>3</v>
      </c>
      <c r="B7" s="35" t="s">
        <v>125</v>
      </c>
      <c r="C7" s="35" t="s">
        <v>51</v>
      </c>
      <c r="D7" s="33">
        <f t="shared" si="0"/>
        <v>2505</v>
      </c>
      <c r="E7" s="33">
        <v>1257</v>
      </c>
      <c r="F7" s="33">
        <v>1248</v>
      </c>
      <c r="G7" s="33">
        <v>1212</v>
      </c>
      <c r="I7" s="33">
        <v>3</v>
      </c>
      <c r="J7" s="32" t="s">
        <v>279</v>
      </c>
      <c r="K7" s="32" t="s">
        <v>221</v>
      </c>
      <c r="L7" s="35" t="s">
        <v>301</v>
      </c>
      <c r="M7" s="35" t="s">
        <v>618</v>
      </c>
      <c r="N7" s="35" t="s">
        <v>301</v>
      </c>
    </row>
    <row r="8" spans="1:14" ht="12.75">
      <c r="A8" s="14">
        <v>4</v>
      </c>
      <c r="B8" s="17" t="s">
        <v>131</v>
      </c>
      <c r="C8" s="17" t="s">
        <v>48</v>
      </c>
      <c r="D8" s="14">
        <f t="shared" si="0"/>
        <v>2392</v>
      </c>
      <c r="E8" s="14">
        <v>1023</v>
      </c>
      <c r="F8" s="14">
        <v>1127</v>
      </c>
      <c r="G8" s="14">
        <v>1265</v>
      </c>
      <c r="I8" s="14">
        <v>4</v>
      </c>
      <c r="J8" s="13" t="s">
        <v>280</v>
      </c>
      <c r="K8" s="13" t="s">
        <v>214</v>
      </c>
      <c r="L8" s="17" t="s">
        <v>302</v>
      </c>
      <c r="M8" s="17" t="s">
        <v>591</v>
      </c>
      <c r="N8" s="17" t="s">
        <v>302</v>
      </c>
    </row>
    <row r="9" spans="1:14" ht="12.75">
      <c r="A9" s="14">
        <v>5</v>
      </c>
      <c r="B9" s="17" t="s">
        <v>126</v>
      </c>
      <c r="C9" s="17" t="s">
        <v>52</v>
      </c>
      <c r="D9" s="14">
        <f t="shared" si="0"/>
        <v>2354</v>
      </c>
      <c r="E9" s="14">
        <v>1187</v>
      </c>
      <c r="F9" s="14">
        <v>1030</v>
      </c>
      <c r="G9" s="14">
        <v>1167</v>
      </c>
      <c r="I9" s="14">
        <v>5</v>
      </c>
      <c r="J9" s="13" t="s">
        <v>620</v>
      </c>
      <c r="K9" s="13" t="s">
        <v>216</v>
      </c>
      <c r="L9" s="8"/>
      <c r="M9" s="17" t="s">
        <v>619</v>
      </c>
      <c r="N9" s="17" t="s">
        <v>619</v>
      </c>
    </row>
    <row r="10" spans="1:14" ht="12.75">
      <c r="A10" s="14">
        <v>6</v>
      </c>
      <c r="B10" s="13" t="s">
        <v>610</v>
      </c>
      <c r="C10" s="13" t="s">
        <v>51</v>
      </c>
      <c r="D10" s="14">
        <f t="shared" si="0"/>
        <v>2273</v>
      </c>
      <c r="E10" s="14">
        <v>0</v>
      </c>
      <c r="F10" s="14">
        <v>1066</v>
      </c>
      <c r="G10" s="14">
        <v>1207</v>
      </c>
      <c r="I10" s="14">
        <v>6</v>
      </c>
      <c r="J10" s="13" t="s">
        <v>281</v>
      </c>
      <c r="K10" s="13" t="s">
        <v>216</v>
      </c>
      <c r="L10" s="17" t="s">
        <v>303</v>
      </c>
      <c r="M10" s="17"/>
      <c r="N10" s="17" t="s">
        <v>303</v>
      </c>
    </row>
    <row r="11" spans="1:14" ht="12.75">
      <c r="A11" s="14">
        <v>7</v>
      </c>
      <c r="B11" s="17" t="s">
        <v>128</v>
      </c>
      <c r="C11" s="17" t="s">
        <v>49</v>
      </c>
      <c r="D11" s="14">
        <f t="shared" si="0"/>
        <v>2220</v>
      </c>
      <c r="E11" s="14">
        <v>1070</v>
      </c>
      <c r="F11" s="14">
        <v>928</v>
      </c>
      <c r="G11" s="14">
        <v>1150</v>
      </c>
      <c r="I11" s="14">
        <v>7</v>
      </c>
      <c r="J11" s="13" t="s">
        <v>282</v>
      </c>
      <c r="K11" s="13" t="s">
        <v>214</v>
      </c>
      <c r="L11" s="17" t="s">
        <v>304</v>
      </c>
      <c r="M11" s="17"/>
      <c r="N11" s="17" t="s">
        <v>304</v>
      </c>
    </row>
    <row r="12" spans="1:14" ht="12.75">
      <c r="A12" s="14">
        <v>8</v>
      </c>
      <c r="B12" s="17" t="s">
        <v>127</v>
      </c>
      <c r="C12" s="17" t="s">
        <v>50</v>
      </c>
      <c r="D12" s="14">
        <f t="shared" si="0"/>
        <v>2162</v>
      </c>
      <c r="E12" s="14">
        <v>1082</v>
      </c>
      <c r="F12" s="14">
        <v>1080</v>
      </c>
      <c r="G12" s="14">
        <v>0</v>
      </c>
      <c r="I12" s="14">
        <v>8</v>
      </c>
      <c r="J12" s="13" t="s">
        <v>286</v>
      </c>
      <c r="K12" s="13" t="s">
        <v>221</v>
      </c>
      <c r="L12" s="17" t="s">
        <v>308</v>
      </c>
      <c r="M12" s="17" t="s">
        <v>621</v>
      </c>
      <c r="N12" s="17" t="s">
        <v>621</v>
      </c>
    </row>
    <row r="13" spans="1:14" ht="12.75">
      <c r="A13" s="14">
        <v>9</v>
      </c>
      <c r="B13" s="17" t="s">
        <v>129</v>
      </c>
      <c r="C13" s="17" t="s">
        <v>48</v>
      </c>
      <c r="D13" s="14">
        <f t="shared" si="0"/>
        <v>2143</v>
      </c>
      <c r="E13" s="14">
        <v>1052</v>
      </c>
      <c r="F13" s="14">
        <v>1091</v>
      </c>
      <c r="G13" s="14">
        <v>0</v>
      </c>
      <c r="I13" s="14">
        <v>9</v>
      </c>
      <c r="J13" s="13" t="s">
        <v>283</v>
      </c>
      <c r="K13" s="13" t="s">
        <v>230</v>
      </c>
      <c r="L13" s="17" t="s">
        <v>305</v>
      </c>
      <c r="M13" s="17" t="s">
        <v>622</v>
      </c>
      <c r="N13" s="17" t="s">
        <v>305</v>
      </c>
    </row>
    <row r="14" spans="1:14" ht="12.75">
      <c r="A14" s="14">
        <v>10</v>
      </c>
      <c r="B14" s="17" t="s">
        <v>132</v>
      </c>
      <c r="C14" s="17" t="s">
        <v>49</v>
      </c>
      <c r="D14" s="14">
        <f t="shared" si="0"/>
        <v>2128</v>
      </c>
      <c r="E14" s="14">
        <v>989</v>
      </c>
      <c r="F14" s="14">
        <v>966</v>
      </c>
      <c r="G14" s="14">
        <v>1139</v>
      </c>
      <c r="I14" s="14">
        <v>10</v>
      </c>
      <c r="J14" s="13" t="s">
        <v>284</v>
      </c>
      <c r="K14" s="13" t="s">
        <v>214</v>
      </c>
      <c r="L14" s="17" t="s">
        <v>306</v>
      </c>
      <c r="M14" s="17" t="s">
        <v>623</v>
      </c>
      <c r="N14" s="17" t="s">
        <v>306</v>
      </c>
    </row>
    <row r="15" spans="1:14" ht="12.75">
      <c r="A15" s="14">
        <v>11</v>
      </c>
      <c r="B15" s="17" t="s">
        <v>136</v>
      </c>
      <c r="C15" s="17" t="s">
        <v>49</v>
      </c>
      <c r="D15" s="14">
        <f t="shared" si="0"/>
        <v>2044</v>
      </c>
      <c r="E15" s="14">
        <v>979</v>
      </c>
      <c r="F15" s="14">
        <v>956</v>
      </c>
      <c r="G15" s="14">
        <v>1065</v>
      </c>
      <c r="I15" s="14">
        <v>11</v>
      </c>
      <c r="J15" s="13" t="s">
        <v>285</v>
      </c>
      <c r="K15" s="13" t="s">
        <v>223</v>
      </c>
      <c r="L15" s="17" t="s">
        <v>307</v>
      </c>
      <c r="M15" s="17" t="s">
        <v>624</v>
      </c>
      <c r="N15" s="17" t="s">
        <v>307</v>
      </c>
    </row>
    <row r="16" spans="1:14" ht="12.75">
      <c r="A16" s="14">
        <v>12</v>
      </c>
      <c r="B16" s="17" t="s">
        <v>134</v>
      </c>
      <c r="C16" s="17" t="s">
        <v>48</v>
      </c>
      <c r="D16" s="14">
        <f t="shared" si="0"/>
        <v>2035</v>
      </c>
      <c r="E16" s="14">
        <v>982</v>
      </c>
      <c r="F16" s="14">
        <v>1053</v>
      </c>
      <c r="G16" s="14">
        <v>0</v>
      </c>
      <c r="I16" s="14">
        <v>12</v>
      </c>
      <c r="J16" s="13" t="s">
        <v>287</v>
      </c>
      <c r="K16" s="13" t="s">
        <v>221</v>
      </c>
      <c r="L16" s="17" t="s">
        <v>309</v>
      </c>
      <c r="M16" s="17"/>
      <c r="N16" s="17" t="s">
        <v>309</v>
      </c>
    </row>
    <row r="17" spans="1:14" ht="12.75">
      <c r="A17" s="14">
        <v>13</v>
      </c>
      <c r="B17" s="17" t="s">
        <v>137</v>
      </c>
      <c r="C17" s="17" t="s">
        <v>50</v>
      </c>
      <c r="D17" s="14">
        <f t="shared" si="0"/>
        <v>2021</v>
      </c>
      <c r="E17" s="14">
        <v>959</v>
      </c>
      <c r="F17" s="14">
        <v>847</v>
      </c>
      <c r="G17" s="14">
        <v>1062</v>
      </c>
      <c r="I17" s="14">
        <v>13</v>
      </c>
      <c r="J17" s="13" t="s">
        <v>288</v>
      </c>
      <c r="K17" s="13" t="s">
        <v>216</v>
      </c>
      <c r="L17" s="17" t="s">
        <v>310</v>
      </c>
      <c r="M17" s="17" t="s">
        <v>625</v>
      </c>
      <c r="N17" s="17" t="s">
        <v>310</v>
      </c>
    </row>
    <row r="18" spans="1:14" ht="12.75">
      <c r="A18" s="14">
        <v>14</v>
      </c>
      <c r="B18" s="17" t="s">
        <v>130</v>
      </c>
      <c r="C18" s="17" t="s">
        <v>51</v>
      </c>
      <c r="D18" s="14">
        <f t="shared" si="0"/>
        <v>2011</v>
      </c>
      <c r="E18" s="14">
        <v>1025</v>
      </c>
      <c r="F18" s="14">
        <v>979</v>
      </c>
      <c r="G18" s="14">
        <v>986</v>
      </c>
      <c r="I18" s="14">
        <v>13</v>
      </c>
      <c r="J18" s="13" t="s">
        <v>289</v>
      </c>
      <c r="K18" s="13" t="s">
        <v>221</v>
      </c>
      <c r="L18" s="17" t="s">
        <v>311</v>
      </c>
      <c r="M18" s="17" t="s">
        <v>627</v>
      </c>
      <c r="N18" s="17" t="s">
        <v>311</v>
      </c>
    </row>
    <row r="19" spans="1:14" ht="12.75">
      <c r="A19" s="14">
        <v>15</v>
      </c>
      <c r="B19" s="13" t="s">
        <v>612</v>
      </c>
      <c r="C19" s="13" t="s">
        <v>52</v>
      </c>
      <c r="D19" s="14">
        <f t="shared" si="0"/>
        <v>1996</v>
      </c>
      <c r="E19" s="14">
        <v>0</v>
      </c>
      <c r="F19" s="14">
        <v>873</v>
      </c>
      <c r="G19" s="14">
        <v>1123</v>
      </c>
      <c r="I19" s="14">
        <v>15</v>
      </c>
      <c r="J19" s="13" t="s">
        <v>290</v>
      </c>
      <c r="K19" s="13" t="s">
        <v>221</v>
      </c>
      <c r="L19" s="17" t="s">
        <v>312</v>
      </c>
      <c r="M19" s="17" t="s">
        <v>626</v>
      </c>
      <c r="N19" s="17" t="s">
        <v>312</v>
      </c>
    </row>
    <row r="20" spans="1:14" ht="12.75">
      <c r="A20" s="14">
        <v>16</v>
      </c>
      <c r="B20" s="17" t="s">
        <v>135</v>
      </c>
      <c r="C20" s="17" t="s">
        <v>50</v>
      </c>
      <c r="D20" s="14">
        <f t="shared" si="0"/>
        <v>1947</v>
      </c>
      <c r="E20" s="14">
        <v>979</v>
      </c>
      <c r="F20" s="14">
        <v>968</v>
      </c>
      <c r="G20" s="14">
        <v>954</v>
      </c>
      <c r="I20" s="14">
        <v>16</v>
      </c>
      <c r="J20" s="13" t="s">
        <v>291</v>
      </c>
      <c r="K20" s="13" t="s">
        <v>216</v>
      </c>
      <c r="L20" s="17" t="s">
        <v>313</v>
      </c>
      <c r="M20" s="17"/>
      <c r="N20" s="17" t="s">
        <v>313</v>
      </c>
    </row>
    <row r="21" spans="1:14" ht="12.75">
      <c r="A21" s="14">
        <v>17</v>
      </c>
      <c r="B21" s="17" t="s">
        <v>133</v>
      </c>
      <c r="C21" s="17" t="s">
        <v>49</v>
      </c>
      <c r="D21" s="14">
        <f t="shared" si="0"/>
        <v>1944</v>
      </c>
      <c r="E21" s="14">
        <v>987</v>
      </c>
      <c r="F21" s="14">
        <v>0</v>
      </c>
      <c r="G21" s="14">
        <v>957</v>
      </c>
      <c r="I21" s="14">
        <v>17</v>
      </c>
      <c r="J21" s="13" t="s">
        <v>292</v>
      </c>
      <c r="K21" s="13" t="s">
        <v>223</v>
      </c>
      <c r="L21" s="17" t="s">
        <v>314</v>
      </c>
      <c r="M21" s="17" t="s">
        <v>628</v>
      </c>
      <c r="N21" s="17" t="s">
        <v>314</v>
      </c>
    </row>
    <row r="22" spans="1:14" ht="12.75">
      <c r="A22" s="14">
        <v>18</v>
      </c>
      <c r="B22" s="17" t="s">
        <v>140</v>
      </c>
      <c r="C22" s="17" t="s">
        <v>48</v>
      </c>
      <c r="D22" s="14">
        <f t="shared" si="0"/>
        <v>1859</v>
      </c>
      <c r="E22" s="14">
        <v>852</v>
      </c>
      <c r="F22" s="14">
        <v>840</v>
      </c>
      <c r="G22" s="14">
        <v>1007</v>
      </c>
      <c r="I22" s="14">
        <v>18</v>
      </c>
      <c r="J22" s="13" t="s">
        <v>293</v>
      </c>
      <c r="K22" s="13" t="s">
        <v>221</v>
      </c>
      <c r="L22" s="17" t="s">
        <v>315</v>
      </c>
      <c r="M22" s="17" t="s">
        <v>629</v>
      </c>
      <c r="N22" s="17" t="s">
        <v>629</v>
      </c>
    </row>
    <row r="23" spans="1:14" ht="12.75">
      <c r="A23" s="14">
        <v>19</v>
      </c>
      <c r="B23" s="17" t="s">
        <v>138</v>
      </c>
      <c r="C23" s="17" t="s">
        <v>52</v>
      </c>
      <c r="D23" s="14">
        <f t="shared" si="0"/>
        <v>1824</v>
      </c>
      <c r="E23" s="14">
        <v>957</v>
      </c>
      <c r="F23" s="14">
        <v>867</v>
      </c>
      <c r="G23" s="14">
        <v>0</v>
      </c>
      <c r="I23" s="14">
        <v>19</v>
      </c>
      <c r="J23" s="13" t="s">
        <v>631</v>
      </c>
      <c r="K23" s="13" t="s">
        <v>223</v>
      </c>
      <c r="L23" s="8"/>
      <c r="M23" s="17" t="s">
        <v>630</v>
      </c>
      <c r="N23" s="17" t="s">
        <v>630</v>
      </c>
    </row>
    <row r="24" spans="1:14" ht="12.75">
      <c r="A24" s="14">
        <v>20</v>
      </c>
      <c r="B24" s="17" t="s">
        <v>139</v>
      </c>
      <c r="C24" s="17" t="s">
        <v>51</v>
      </c>
      <c r="D24" s="14">
        <f t="shared" si="0"/>
        <v>1792</v>
      </c>
      <c r="E24" s="14">
        <v>886</v>
      </c>
      <c r="F24" s="14">
        <v>0</v>
      </c>
      <c r="G24" s="14">
        <v>906</v>
      </c>
      <c r="I24" s="14">
        <v>20</v>
      </c>
      <c r="J24" s="13" t="s">
        <v>633</v>
      </c>
      <c r="K24" s="13" t="s">
        <v>221</v>
      </c>
      <c r="L24" s="17"/>
      <c r="M24" s="17" t="s">
        <v>632</v>
      </c>
      <c r="N24" s="17" t="s">
        <v>632</v>
      </c>
    </row>
    <row r="25" spans="1:14" ht="12.75">
      <c r="A25" s="14">
        <v>21</v>
      </c>
      <c r="B25" s="17" t="s">
        <v>141</v>
      </c>
      <c r="C25" s="17" t="s">
        <v>50</v>
      </c>
      <c r="D25" s="14">
        <f t="shared" si="0"/>
        <v>1778</v>
      </c>
      <c r="E25" s="14">
        <v>833</v>
      </c>
      <c r="F25" s="14">
        <v>868</v>
      </c>
      <c r="G25" s="14">
        <v>910</v>
      </c>
      <c r="I25" s="14">
        <v>21</v>
      </c>
      <c r="J25" s="13" t="s">
        <v>294</v>
      </c>
      <c r="K25" s="13" t="s">
        <v>230</v>
      </c>
      <c r="L25" s="17" t="s">
        <v>316</v>
      </c>
      <c r="M25" s="17" t="s">
        <v>634</v>
      </c>
      <c r="N25" s="17" t="s">
        <v>634</v>
      </c>
    </row>
    <row r="26" spans="1:14" ht="12.75">
      <c r="A26" s="14">
        <v>22</v>
      </c>
      <c r="B26" s="13" t="s">
        <v>611</v>
      </c>
      <c r="C26" s="13" t="s">
        <v>49</v>
      </c>
      <c r="D26" s="14">
        <f t="shared" si="0"/>
        <v>1621</v>
      </c>
      <c r="E26" s="14">
        <v>0</v>
      </c>
      <c r="F26" s="14">
        <v>895</v>
      </c>
      <c r="G26" s="14">
        <v>726</v>
      </c>
      <c r="I26" s="14">
        <v>22</v>
      </c>
      <c r="J26" s="13" t="s">
        <v>636</v>
      </c>
      <c r="K26" s="13" t="s">
        <v>223</v>
      </c>
      <c r="L26" s="17"/>
      <c r="M26" s="17" t="s">
        <v>635</v>
      </c>
      <c r="N26" s="17" t="s">
        <v>635</v>
      </c>
    </row>
    <row r="27" spans="1:14" ht="12.75">
      <c r="A27" s="14">
        <v>23</v>
      </c>
      <c r="B27" s="17" t="s">
        <v>142</v>
      </c>
      <c r="C27" s="17" t="s">
        <v>50</v>
      </c>
      <c r="D27" s="14">
        <f t="shared" si="0"/>
        <v>1573</v>
      </c>
      <c r="E27" s="14">
        <v>721</v>
      </c>
      <c r="F27" s="14">
        <v>711</v>
      </c>
      <c r="G27" s="14">
        <v>852</v>
      </c>
      <c r="I27" s="16">
        <v>23</v>
      </c>
      <c r="J27" s="13" t="s">
        <v>295</v>
      </c>
      <c r="K27" s="13" t="s">
        <v>216</v>
      </c>
      <c r="L27" s="17" t="s">
        <v>317</v>
      </c>
      <c r="M27" s="17" t="s">
        <v>637</v>
      </c>
      <c r="N27" s="17" t="s">
        <v>637</v>
      </c>
    </row>
    <row r="28" spans="1:14" ht="12.75">
      <c r="A28" s="16">
        <v>24</v>
      </c>
      <c r="B28" s="13" t="s">
        <v>614</v>
      </c>
      <c r="C28" s="13" t="s">
        <v>50</v>
      </c>
      <c r="D28" s="14">
        <f t="shared" si="0"/>
        <v>1366</v>
      </c>
      <c r="E28" s="25">
        <v>0</v>
      </c>
      <c r="F28" s="14">
        <v>617</v>
      </c>
      <c r="G28" s="14">
        <v>749</v>
      </c>
      <c r="I28" s="16">
        <v>24</v>
      </c>
      <c r="J28" s="13" t="s">
        <v>639</v>
      </c>
      <c r="K28" s="13" t="s">
        <v>230</v>
      </c>
      <c r="L28" s="17"/>
      <c r="M28" s="17" t="s">
        <v>638</v>
      </c>
      <c r="N28" s="17" t="s">
        <v>638</v>
      </c>
    </row>
    <row r="29" spans="1:14" ht="12.75">
      <c r="A29" s="16">
        <v>25</v>
      </c>
      <c r="B29" s="17" t="s">
        <v>145</v>
      </c>
      <c r="C29" s="17" t="s">
        <v>50</v>
      </c>
      <c r="D29" s="14">
        <f t="shared" si="0"/>
        <v>1343</v>
      </c>
      <c r="E29" s="14">
        <v>601</v>
      </c>
      <c r="F29" s="14">
        <v>681</v>
      </c>
      <c r="G29" s="14">
        <v>662</v>
      </c>
      <c r="I29" s="16">
        <v>25</v>
      </c>
      <c r="J29" s="13" t="s">
        <v>296</v>
      </c>
      <c r="K29" s="13" t="s">
        <v>230</v>
      </c>
      <c r="L29" s="17" t="s">
        <v>318</v>
      </c>
      <c r="M29" s="17"/>
      <c r="N29" s="17" t="s">
        <v>318</v>
      </c>
    </row>
    <row r="30" spans="1:14" ht="12.75">
      <c r="A30" s="16">
        <v>26</v>
      </c>
      <c r="B30" s="17" t="s">
        <v>144</v>
      </c>
      <c r="C30" s="17" t="s">
        <v>50</v>
      </c>
      <c r="D30" s="14">
        <f t="shared" si="0"/>
        <v>1333</v>
      </c>
      <c r="E30" s="14">
        <v>620</v>
      </c>
      <c r="F30" s="14">
        <v>626</v>
      </c>
      <c r="G30" s="14">
        <v>707</v>
      </c>
      <c r="I30" s="16">
        <v>26</v>
      </c>
      <c r="J30" s="13" t="s">
        <v>297</v>
      </c>
      <c r="K30" s="13" t="s">
        <v>221</v>
      </c>
      <c r="L30" s="17" t="s">
        <v>319</v>
      </c>
      <c r="M30" s="17"/>
      <c r="N30" s="17" t="s">
        <v>319</v>
      </c>
    </row>
    <row r="31" spans="1:14" ht="12.75">
      <c r="A31" s="16">
        <v>27</v>
      </c>
      <c r="B31" s="13" t="s">
        <v>613</v>
      </c>
      <c r="C31" s="13" t="s">
        <v>48</v>
      </c>
      <c r="D31" s="14">
        <f t="shared" si="0"/>
        <v>747</v>
      </c>
      <c r="E31" s="14">
        <v>0</v>
      </c>
      <c r="F31" s="14">
        <v>747</v>
      </c>
      <c r="G31" s="14">
        <v>0</v>
      </c>
      <c r="I31" s="16">
        <v>27</v>
      </c>
      <c r="J31" s="13" t="s">
        <v>641</v>
      </c>
      <c r="K31" s="13" t="s">
        <v>221</v>
      </c>
      <c r="L31" s="36"/>
      <c r="M31" s="17" t="s">
        <v>640</v>
      </c>
      <c r="N31" s="17" t="s">
        <v>640</v>
      </c>
    </row>
    <row r="32" spans="1:14" ht="12.75">
      <c r="A32" s="16">
        <v>28</v>
      </c>
      <c r="B32" s="17" t="s">
        <v>143</v>
      </c>
      <c r="C32" s="17" t="s">
        <v>50</v>
      </c>
      <c r="D32" s="14">
        <f t="shared" si="0"/>
        <v>715</v>
      </c>
      <c r="E32" s="14">
        <v>715</v>
      </c>
      <c r="F32" s="24">
        <v>0</v>
      </c>
      <c r="G32" s="14">
        <v>0</v>
      </c>
      <c r="H32" s="4"/>
      <c r="I32" s="14">
        <v>28</v>
      </c>
      <c r="J32" s="13" t="s">
        <v>298</v>
      </c>
      <c r="K32" s="13" t="s">
        <v>221</v>
      </c>
      <c r="L32" s="17" t="s">
        <v>320</v>
      </c>
      <c r="M32" s="17"/>
      <c r="N32" s="17" t="s">
        <v>320</v>
      </c>
    </row>
    <row r="33" spans="1:8" ht="12.75">
      <c r="A33" s="14">
        <v>29</v>
      </c>
      <c r="B33" s="13" t="s">
        <v>615</v>
      </c>
      <c r="C33" s="13" t="s">
        <v>52</v>
      </c>
      <c r="D33" s="14">
        <f t="shared" si="0"/>
        <v>609</v>
      </c>
      <c r="E33" s="25">
        <v>0</v>
      </c>
      <c r="F33" s="14">
        <v>609</v>
      </c>
      <c r="G33" s="14">
        <v>0</v>
      </c>
      <c r="H33" s="4"/>
    </row>
    <row r="34" spans="1:7" ht="12.75">
      <c r="A34" s="14">
        <v>30</v>
      </c>
      <c r="B34" s="13" t="s">
        <v>769</v>
      </c>
      <c r="C34" s="13" t="s">
        <v>49</v>
      </c>
      <c r="D34" s="14">
        <f t="shared" si="0"/>
        <v>938</v>
      </c>
      <c r="E34" s="24">
        <v>0</v>
      </c>
      <c r="F34" s="24">
        <v>0</v>
      </c>
      <c r="G34" s="24">
        <v>938</v>
      </c>
    </row>
    <row r="35" spans="1:7" ht="12.75">
      <c r="A35" s="14">
        <v>31</v>
      </c>
      <c r="B35" s="13" t="s">
        <v>770</v>
      </c>
      <c r="C35" s="13" t="s">
        <v>52</v>
      </c>
      <c r="D35" s="14">
        <f t="shared" si="0"/>
        <v>851</v>
      </c>
      <c r="E35" s="24">
        <v>0</v>
      </c>
      <c r="F35" s="24">
        <v>0</v>
      </c>
      <c r="G35" s="24">
        <v>851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13" customWidth="1"/>
    <col min="2" max="2" width="24.625" style="13" customWidth="1"/>
    <col min="3" max="3" width="12.125" style="13" customWidth="1"/>
    <col min="4" max="6" width="9.125" style="14" customWidth="1"/>
    <col min="7" max="7" width="9.00390625" style="14" customWidth="1"/>
    <col min="8" max="8" width="4.625" style="13" customWidth="1"/>
    <col min="9" max="9" width="3.625" style="13" customWidth="1"/>
    <col min="10" max="10" width="20.50390625" style="13" customWidth="1"/>
    <col min="11" max="11" width="16.00390625" style="13" bestFit="1" customWidth="1"/>
    <col min="12" max="12" width="8.875" style="14" bestFit="1" customWidth="1"/>
    <col min="13" max="16384" width="9.00390625" style="13" customWidth="1"/>
  </cols>
  <sheetData>
    <row r="1" spans="1:12" ht="12.75">
      <c r="A1" s="1" t="s">
        <v>10</v>
      </c>
      <c r="C1" s="13" t="s">
        <v>21</v>
      </c>
      <c r="I1" s="15"/>
      <c r="L1" s="16"/>
    </row>
    <row r="3" spans="1:12" ht="12.75">
      <c r="A3" s="15" t="s">
        <v>16</v>
      </c>
      <c r="I3" s="15" t="s">
        <v>16</v>
      </c>
      <c r="L3" s="16" t="s">
        <v>5</v>
      </c>
    </row>
    <row r="4" spans="1:14" ht="12.75">
      <c r="A4" s="15" t="s">
        <v>1</v>
      </c>
      <c r="B4" s="15" t="s">
        <v>3</v>
      </c>
      <c r="C4" s="15" t="s">
        <v>4</v>
      </c>
      <c r="D4" s="16" t="s">
        <v>531</v>
      </c>
      <c r="E4" s="10">
        <v>41020</v>
      </c>
      <c r="F4" s="10">
        <v>41041</v>
      </c>
      <c r="G4" s="10">
        <v>41076</v>
      </c>
      <c r="I4" s="15" t="s">
        <v>1</v>
      </c>
      <c r="J4" s="15" t="s">
        <v>3</v>
      </c>
      <c r="K4" s="15" t="s">
        <v>4</v>
      </c>
      <c r="L4" s="10">
        <v>41020</v>
      </c>
      <c r="M4" s="28">
        <v>41041</v>
      </c>
      <c r="N4" s="13" t="s">
        <v>757</v>
      </c>
    </row>
    <row r="5" spans="1:14" ht="12.75">
      <c r="A5" s="33">
        <v>1</v>
      </c>
      <c r="B5" s="35" t="s">
        <v>146</v>
      </c>
      <c r="C5" s="35" t="s">
        <v>49</v>
      </c>
      <c r="D5" s="33">
        <f aca="true" t="shared" si="0" ref="D5:D29">SUM(E5:G5)-MIN(E5:G5)</f>
        <v>2320</v>
      </c>
      <c r="E5" s="33">
        <v>1220</v>
      </c>
      <c r="F5" s="33">
        <v>1100</v>
      </c>
      <c r="G5" s="33">
        <v>0</v>
      </c>
      <c r="I5" s="33">
        <v>1</v>
      </c>
      <c r="J5" s="32" t="s">
        <v>321</v>
      </c>
      <c r="K5" s="32" t="s">
        <v>221</v>
      </c>
      <c r="L5" s="35" t="s">
        <v>339</v>
      </c>
      <c r="M5" s="35" t="s">
        <v>590</v>
      </c>
      <c r="N5" s="35" t="s">
        <v>590</v>
      </c>
    </row>
    <row r="6" spans="1:14" ht="12.75">
      <c r="A6" s="33">
        <v>2</v>
      </c>
      <c r="B6" s="35" t="s">
        <v>150</v>
      </c>
      <c r="C6" s="35" t="s">
        <v>50</v>
      </c>
      <c r="D6" s="33">
        <f t="shared" si="0"/>
        <v>2224</v>
      </c>
      <c r="E6" s="33">
        <v>1097</v>
      </c>
      <c r="F6" s="33">
        <v>1093</v>
      </c>
      <c r="G6" s="33">
        <v>1127</v>
      </c>
      <c r="H6" s="2"/>
      <c r="I6" s="33">
        <v>2</v>
      </c>
      <c r="J6" s="32" t="s">
        <v>322</v>
      </c>
      <c r="K6" s="32" t="s">
        <v>216</v>
      </c>
      <c r="L6" s="35" t="s">
        <v>340</v>
      </c>
      <c r="M6" s="35" t="s">
        <v>591</v>
      </c>
      <c r="N6" s="35" t="s">
        <v>591</v>
      </c>
    </row>
    <row r="7" spans="1:14" ht="12.75">
      <c r="A7" s="33">
        <v>3</v>
      </c>
      <c r="B7" s="32" t="s">
        <v>588</v>
      </c>
      <c r="C7" s="32" t="s">
        <v>52</v>
      </c>
      <c r="D7" s="33">
        <f t="shared" si="0"/>
        <v>2201</v>
      </c>
      <c r="E7" s="33">
        <v>0</v>
      </c>
      <c r="F7" s="33">
        <v>1043</v>
      </c>
      <c r="G7" s="33">
        <v>1158</v>
      </c>
      <c r="H7" s="2"/>
      <c r="I7" s="33">
        <v>3</v>
      </c>
      <c r="J7" s="32" t="s">
        <v>323</v>
      </c>
      <c r="K7" s="32" t="s">
        <v>216</v>
      </c>
      <c r="L7" s="35" t="s">
        <v>341</v>
      </c>
      <c r="M7" s="35" t="s">
        <v>592</v>
      </c>
      <c r="N7" s="35" t="s">
        <v>592</v>
      </c>
    </row>
    <row r="8" spans="1:14" ht="12.75">
      <c r="A8" s="14">
        <v>4</v>
      </c>
      <c r="B8" s="17" t="s">
        <v>147</v>
      </c>
      <c r="C8" s="17" t="s">
        <v>50</v>
      </c>
      <c r="D8" s="14">
        <f t="shared" si="0"/>
        <v>2176</v>
      </c>
      <c r="E8" s="14">
        <v>1187</v>
      </c>
      <c r="F8" s="14">
        <v>989</v>
      </c>
      <c r="G8" s="14">
        <v>986</v>
      </c>
      <c r="H8" s="2"/>
      <c r="I8" s="14">
        <v>4</v>
      </c>
      <c r="J8" s="13" t="s">
        <v>324</v>
      </c>
      <c r="K8" s="13" t="s">
        <v>214</v>
      </c>
      <c r="L8" s="17" t="s">
        <v>342</v>
      </c>
      <c r="M8" s="17" t="s">
        <v>593</v>
      </c>
      <c r="N8" s="17" t="s">
        <v>593</v>
      </c>
    </row>
    <row r="9" spans="1:14" ht="12.75">
      <c r="A9" s="14">
        <v>5</v>
      </c>
      <c r="B9" s="17" t="s">
        <v>148</v>
      </c>
      <c r="C9" s="17" t="s">
        <v>52</v>
      </c>
      <c r="D9" s="14">
        <f t="shared" si="0"/>
        <v>2156</v>
      </c>
      <c r="E9" s="14">
        <v>1128</v>
      </c>
      <c r="F9" s="14">
        <v>1028</v>
      </c>
      <c r="G9" s="14">
        <v>796</v>
      </c>
      <c r="H9" s="2"/>
      <c r="I9" s="14">
        <v>5</v>
      </c>
      <c r="J9" s="13" t="s">
        <v>325</v>
      </c>
      <c r="K9" s="13" t="s">
        <v>214</v>
      </c>
      <c r="L9" s="17" t="s">
        <v>343</v>
      </c>
      <c r="M9" s="17" t="s">
        <v>594</v>
      </c>
      <c r="N9" s="17" t="s">
        <v>594</v>
      </c>
    </row>
    <row r="10" spans="1:14" ht="12.75">
      <c r="A10" s="14">
        <v>5</v>
      </c>
      <c r="B10" s="17" t="s">
        <v>152</v>
      </c>
      <c r="C10" s="17" t="s">
        <v>49</v>
      </c>
      <c r="D10" s="14">
        <f t="shared" si="0"/>
        <v>2151</v>
      </c>
      <c r="E10" s="14">
        <v>1044</v>
      </c>
      <c r="F10" s="14">
        <v>1069</v>
      </c>
      <c r="G10" s="14">
        <v>1082</v>
      </c>
      <c r="H10" s="2"/>
      <c r="I10" s="14">
        <v>5</v>
      </c>
      <c r="J10" s="13" t="s">
        <v>326</v>
      </c>
      <c r="K10" s="13" t="s">
        <v>216</v>
      </c>
      <c r="L10" s="17" t="s">
        <v>344</v>
      </c>
      <c r="M10" s="17"/>
      <c r="N10" s="17" t="s">
        <v>344</v>
      </c>
    </row>
    <row r="11" spans="1:14" ht="12.75">
      <c r="A11" s="14">
        <v>7</v>
      </c>
      <c r="B11" s="17" t="s">
        <v>149</v>
      </c>
      <c r="C11" s="17" t="s">
        <v>50</v>
      </c>
      <c r="D11" s="14">
        <f t="shared" si="0"/>
        <v>2138</v>
      </c>
      <c r="E11" s="14">
        <v>1118</v>
      </c>
      <c r="F11" s="14">
        <v>926</v>
      </c>
      <c r="G11" s="14">
        <v>1020</v>
      </c>
      <c r="H11" s="2"/>
      <c r="I11" s="14">
        <v>7</v>
      </c>
      <c r="J11" s="13" t="s">
        <v>327</v>
      </c>
      <c r="K11" s="13" t="s">
        <v>223</v>
      </c>
      <c r="L11" s="17" t="s">
        <v>345</v>
      </c>
      <c r="M11" s="17" t="s">
        <v>595</v>
      </c>
      <c r="N11" s="17" t="s">
        <v>595</v>
      </c>
    </row>
    <row r="12" spans="1:14" ht="12.75">
      <c r="A12" s="14">
        <v>8</v>
      </c>
      <c r="B12" s="17" t="s">
        <v>153</v>
      </c>
      <c r="C12" s="17" t="s">
        <v>50</v>
      </c>
      <c r="D12" s="14">
        <f t="shared" si="0"/>
        <v>2095</v>
      </c>
      <c r="E12" s="14">
        <v>1038</v>
      </c>
      <c r="F12" s="14">
        <v>961</v>
      </c>
      <c r="G12" s="14">
        <v>1057</v>
      </c>
      <c r="H12" s="2"/>
      <c r="I12" s="14">
        <v>8</v>
      </c>
      <c r="J12" s="13" t="s">
        <v>330</v>
      </c>
      <c r="K12" s="13" t="s">
        <v>216</v>
      </c>
      <c r="L12" s="17" t="s">
        <v>348</v>
      </c>
      <c r="M12" s="17" t="s">
        <v>596</v>
      </c>
      <c r="N12" s="17" t="s">
        <v>596</v>
      </c>
    </row>
    <row r="13" spans="1:14" ht="12.75">
      <c r="A13" s="14">
        <v>9</v>
      </c>
      <c r="B13" s="17" t="s">
        <v>151</v>
      </c>
      <c r="C13" s="17" t="s">
        <v>48</v>
      </c>
      <c r="D13" s="14">
        <f t="shared" si="0"/>
        <v>2078</v>
      </c>
      <c r="E13" s="14">
        <v>1097</v>
      </c>
      <c r="F13" s="14">
        <v>977</v>
      </c>
      <c r="G13" s="14">
        <v>981</v>
      </c>
      <c r="H13" s="2"/>
      <c r="I13" s="14">
        <v>9</v>
      </c>
      <c r="J13" s="13" t="s">
        <v>328</v>
      </c>
      <c r="K13" s="13" t="s">
        <v>221</v>
      </c>
      <c r="L13" s="17" t="s">
        <v>346</v>
      </c>
      <c r="M13" s="17" t="s">
        <v>597</v>
      </c>
      <c r="N13" s="17" t="s">
        <v>597</v>
      </c>
    </row>
    <row r="14" spans="1:14" ht="12.75">
      <c r="A14" s="14">
        <v>10</v>
      </c>
      <c r="B14" s="17" t="s">
        <v>154</v>
      </c>
      <c r="C14" s="17" t="s">
        <v>48</v>
      </c>
      <c r="D14" s="14">
        <f t="shared" si="0"/>
        <v>2012</v>
      </c>
      <c r="E14" s="14">
        <v>919</v>
      </c>
      <c r="F14" s="14">
        <v>1029</v>
      </c>
      <c r="G14" s="14">
        <v>983</v>
      </c>
      <c r="H14" s="2"/>
      <c r="I14" s="14">
        <v>10</v>
      </c>
      <c r="J14" s="13" t="s">
        <v>332</v>
      </c>
      <c r="K14" s="13" t="s">
        <v>216</v>
      </c>
      <c r="L14" s="17" t="s">
        <v>350</v>
      </c>
      <c r="M14" s="17" t="s">
        <v>598</v>
      </c>
      <c r="N14" s="17" t="s">
        <v>598</v>
      </c>
    </row>
    <row r="15" spans="1:14" ht="12.75">
      <c r="A15" s="14">
        <v>11</v>
      </c>
      <c r="B15" s="13" t="s">
        <v>589</v>
      </c>
      <c r="C15" s="13" t="s">
        <v>52</v>
      </c>
      <c r="D15" s="14">
        <f t="shared" si="0"/>
        <v>1924</v>
      </c>
      <c r="E15" s="14">
        <v>0</v>
      </c>
      <c r="F15" s="14">
        <v>977</v>
      </c>
      <c r="G15" s="14">
        <v>947</v>
      </c>
      <c r="H15" s="2"/>
      <c r="I15" s="14">
        <v>11</v>
      </c>
      <c r="J15" s="13" t="s">
        <v>329</v>
      </c>
      <c r="K15" s="13" t="s">
        <v>216</v>
      </c>
      <c r="L15" s="17" t="s">
        <v>347</v>
      </c>
      <c r="M15" s="17"/>
      <c r="N15" s="17" t="s">
        <v>347</v>
      </c>
    </row>
    <row r="16" spans="1:14" ht="12.75">
      <c r="A16" s="14">
        <v>12</v>
      </c>
      <c r="B16" s="17" t="s">
        <v>157</v>
      </c>
      <c r="C16" s="17" t="s">
        <v>49</v>
      </c>
      <c r="D16" s="14">
        <f t="shared" si="0"/>
        <v>1678</v>
      </c>
      <c r="E16" s="14">
        <v>771</v>
      </c>
      <c r="F16" s="14">
        <v>763</v>
      </c>
      <c r="G16" s="14">
        <v>907</v>
      </c>
      <c r="H16" s="2"/>
      <c r="I16" s="14">
        <v>12</v>
      </c>
      <c r="J16" s="13" t="s">
        <v>600</v>
      </c>
      <c r="K16" s="13" t="s">
        <v>223</v>
      </c>
      <c r="L16" s="7"/>
      <c r="M16" s="17" t="s">
        <v>599</v>
      </c>
      <c r="N16" s="17" t="s">
        <v>599</v>
      </c>
    </row>
    <row r="17" spans="1:14" ht="12.75">
      <c r="A17" s="14">
        <v>13</v>
      </c>
      <c r="B17" s="17" t="s">
        <v>158</v>
      </c>
      <c r="C17" s="17" t="s">
        <v>49</v>
      </c>
      <c r="D17" s="14">
        <f t="shared" si="0"/>
        <v>1634</v>
      </c>
      <c r="E17" s="14">
        <v>764</v>
      </c>
      <c r="F17" s="14">
        <v>0</v>
      </c>
      <c r="G17" s="14">
        <v>870</v>
      </c>
      <c r="H17" s="2"/>
      <c r="I17" s="14">
        <v>13</v>
      </c>
      <c r="J17" s="13" t="s">
        <v>334</v>
      </c>
      <c r="K17" s="13" t="s">
        <v>221</v>
      </c>
      <c r="L17" s="17" t="s">
        <v>352</v>
      </c>
      <c r="M17" s="17" t="s">
        <v>601</v>
      </c>
      <c r="N17" s="17" t="s">
        <v>601</v>
      </c>
    </row>
    <row r="18" spans="1:14" ht="12.75">
      <c r="A18" s="14">
        <v>14</v>
      </c>
      <c r="B18" s="17" t="s">
        <v>155</v>
      </c>
      <c r="C18" s="17" t="s">
        <v>50</v>
      </c>
      <c r="D18" s="14">
        <f t="shared" si="0"/>
        <v>1585</v>
      </c>
      <c r="E18" s="14">
        <v>794</v>
      </c>
      <c r="F18" s="14">
        <v>705</v>
      </c>
      <c r="G18" s="14">
        <v>791</v>
      </c>
      <c r="H18" s="2"/>
      <c r="I18" s="14">
        <v>14</v>
      </c>
      <c r="J18" s="13" t="s">
        <v>331</v>
      </c>
      <c r="K18" s="13" t="s">
        <v>221</v>
      </c>
      <c r="L18" s="17" t="s">
        <v>349</v>
      </c>
      <c r="M18" s="17" t="s">
        <v>602</v>
      </c>
      <c r="N18" s="17" t="s">
        <v>602</v>
      </c>
    </row>
    <row r="19" spans="1:14" ht="12.75">
      <c r="A19" s="14">
        <v>15</v>
      </c>
      <c r="B19" s="17" t="s">
        <v>159</v>
      </c>
      <c r="C19" s="17" t="s">
        <v>50</v>
      </c>
      <c r="D19" s="14">
        <f t="shared" si="0"/>
        <v>1565</v>
      </c>
      <c r="E19" s="14">
        <v>749</v>
      </c>
      <c r="F19" s="14">
        <v>739</v>
      </c>
      <c r="G19" s="14">
        <v>816</v>
      </c>
      <c r="H19" s="2"/>
      <c r="I19" s="14">
        <v>15</v>
      </c>
      <c r="J19" s="13" t="s">
        <v>333</v>
      </c>
      <c r="K19" s="13" t="s">
        <v>214</v>
      </c>
      <c r="L19" s="17" t="s">
        <v>351</v>
      </c>
      <c r="M19" s="17" t="s">
        <v>603</v>
      </c>
      <c r="N19" s="17" t="s">
        <v>603</v>
      </c>
    </row>
    <row r="20" spans="1:14" ht="12.75">
      <c r="A20" s="14">
        <v>16</v>
      </c>
      <c r="B20" s="17" t="s">
        <v>161</v>
      </c>
      <c r="C20" s="17" t="s">
        <v>49</v>
      </c>
      <c r="D20" s="14">
        <f t="shared" si="0"/>
        <v>1551</v>
      </c>
      <c r="E20" s="14">
        <v>689</v>
      </c>
      <c r="F20" s="14">
        <v>0</v>
      </c>
      <c r="G20" s="14">
        <v>862</v>
      </c>
      <c r="H20" s="2"/>
      <c r="I20" s="14">
        <v>16</v>
      </c>
      <c r="J20" s="13" t="s">
        <v>338</v>
      </c>
      <c r="K20" s="13" t="s">
        <v>223</v>
      </c>
      <c r="L20" s="17" t="s">
        <v>356</v>
      </c>
      <c r="M20" s="17" t="s">
        <v>604</v>
      </c>
      <c r="N20" s="17" t="s">
        <v>604</v>
      </c>
    </row>
    <row r="21" spans="1:14" ht="12.75">
      <c r="A21" s="14">
        <v>17</v>
      </c>
      <c r="B21" s="17" t="s">
        <v>160</v>
      </c>
      <c r="C21" s="17" t="s">
        <v>49</v>
      </c>
      <c r="D21" s="14">
        <f t="shared" si="0"/>
        <v>1530</v>
      </c>
      <c r="E21" s="14">
        <v>729</v>
      </c>
      <c r="F21" s="14">
        <v>695</v>
      </c>
      <c r="G21" s="14">
        <v>801</v>
      </c>
      <c r="H21" s="2"/>
      <c r="I21" s="14">
        <v>17</v>
      </c>
      <c r="J21" s="13" t="s">
        <v>606</v>
      </c>
      <c r="K21" s="13" t="s">
        <v>216</v>
      </c>
      <c r="L21" s="7"/>
      <c r="M21" s="17" t="s">
        <v>605</v>
      </c>
      <c r="N21" s="17" t="s">
        <v>605</v>
      </c>
    </row>
    <row r="22" spans="1:14" ht="12.75">
      <c r="A22" s="14">
        <v>18</v>
      </c>
      <c r="B22" s="17" t="s">
        <v>164</v>
      </c>
      <c r="C22" s="17" t="s">
        <v>50</v>
      </c>
      <c r="D22" s="14">
        <f t="shared" si="0"/>
        <v>1382</v>
      </c>
      <c r="E22" s="14">
        <v>561</v>
      </c>
      <c r="F22" s="14">
        <v>647</v>
      </c>
      <c r="G22" s="14">
        <v>735</v>
      </c>
      <c r="H22" s="2"/>
      <c r="I22" s="14">
        <v>18</v>
      </c>
      <c r="J22" s="13" t="s">
        <v>336</v>
      </c>
      <c r="K22" s="13" t="s">
        <v>221</v>
      </c>
      <c r="L22" s="17" t="s">
        <v>354</v>
      </c>
      <c r="M22" s="17" t="s">
        <v>607</v>
      </c>
      <c r="N22" s="17" t="s">
        <v>607</v>
      </c>
    </row>
    <row r="23" spans="1:14" ht="12.75">
      <c r="A23" s="14">
        <v>19</v>
      </c>
      <c r="B23" s="17" t="s">
        <v>163</v>
      </c>
      <c r="C23" s="17" t="s">
        <v>49</v>
      </c>
      <c r="D23" s="14">
        <f t="shared" si="0"/>
        <v>1305</v>
      </c>
      <c r="E23" s="14">
        <v>628</v>
      </c>
      <c r="F23" s="14">
        <v>610</v>
      </c>
      <c r="G23" s="14">
        <v>677</v>
      </c>
      <c r="H23" s="2"/>
      <c r="I23" s="16">
        <v>19</v>
      </c>
      <c r="J23" s="13" t="s">
        <v>609</v>
      </c>
      <c r="K23" s="13" t="s">
        <v>221</v>
      </c>
      <c r="L23" s="17"/>
      <c r="M23" s="17" t="s">
        <v>608</v>
      </c>
      <c r="N23" s="17" t="s">
        <v>608</v>
      </c>
    </row>
    <row r="24" spans="1:14" ht="12.75">
      <c r="A24" s="14">
        <v>20</v>
      </c>
      <c r="B24" s="17" t="s">
        <v>162</v>
      </c>
      <c r="C24" s="17" t="s">
        <v>50</v>
      </c>
      <c r="D24" s="14">
        <f t="shared" si="0"/>
        <v>1201</v>
      </c>
      <c r="E24" s="14">
        <v>632</v>
      </c>
      <c r="F24" s="14">
        <v>442</v>
      </c>
      <c r="G24" s="14">
        <v>569</v>
      </c>
      <c r="H24" s="2"/>
      <c r="I24" s="16">
        <v>20</v>
      </c>
      <c r="J24" s="13" t="s">
        <v>335</v>
      </c>
      <c r="K24" s="13" t="s">
        <v>221</v>
      </c>
      <c r="L24" s="17" t="s">
        <v>353</v>
      </c>
      <c r="M24" s="17"/>
      <c r="N24" s="17" t="s">
        <v>353</v>
      </c>
    </row>
    <row r="25" spans="1:14" ht="12.75">
      <c r="A25" s="14">
        <v>21</v>
      </c>
      <c r="B25" s="17" t="s">
        <v>165</v>
      </c>
      <c r="C25" s="17" t="s">
        <v>52</v>
      </c>
      <c r="D25" s="14">
        <f t="shared" si="0"/>
        <v>1180</v>
      </c>
      <c r="E25" s="14">
        <v>560</v>
      </c>
      <c r="F25" s="14">
        <v>503</v>
      </c>
      <c r="G25" s="14">
        <v>620</v>
      </c>
      <c r="H25" s="2"/>
      <c r="I25" s="16">
        <v>21</v>
      </c>
      <c r="J25" s="13" t="s">
        <v>337</v>
      </c>
      <c r="K25" s="13" t="s">
        <v>221</v>
      </c>
      <c r="L25" s="17" t="s">
        <v>355</v>
      </c>
      <c r="M25" s="17"/>
      <c r="N25" s="17" t="s">
        <v>355</v>
      </c>
    </row>
    <row r="26" spans="1:14" ht="12.75">
      <c r="A26" s="14">
        <v>22</v>
      </c>
      <c r="B26" s="17" t="s">
        <v>167</v>
      </c>
      <c r="C26" s="17" t="s">
        <v>48</v>
      </c>
      <c r="D26" s="14">
        <f t="shared" si="0"/>
        <v>1144</v>
      </c>
      <c r="E26" s="14">
        <v>524</v>
      </c>
      <c r="F26" s="14">
        <v>543</v>
      </c>
      <c r="G26" s="14">
        <v>601</v>
      </c>
      <c r="H26" s="3"/>
      <c r="I26" s="18"/>
      <c r="L26" s="21"/>
      <c r="N26" s="21"/>
    </row>
    <row r="27" spans="1:12" ht="12.75">
      <c r="A27" s="16">
        <v>23</v>
      </c>
      <c r="B27" s="17" t="s">
        <v>156</v>
      </c>
      <c r="C27" s="17" t="s">
        <v>50</v>
      </c>
      <c r="D27" s="14">
        <f t="shared" si="0"/>
        <v>776</v>
      </c>
      <c r="E27" s="14">
        <v>776</v>
      </c>
      <c r="F27" s="14">
        <v>0</v>
      </c>
      <c r="G27" s="14">
        <v>0</v>
      </c>
      <c r="H27" s="3"/>
      <c r="I27" s="18"/>
      <c r="L27" s="23"/>
    </row>
    <row r="28" spans="1:12" ht="12.75">
      <c r="A28" s="16">
        <v>24</v>
      </c>
      <c r="B28" s="13" t="s">
        <v>163</v>
      </c>
      <c r="C28" s="13" t="s">
        <v>49</v>
      </c>
      <c r="D28" s="14">
        <f t="shared" si="0"/>
        <v>610</v>
      </c>
      <c r="E28" s="14">
        <v>0</v>
      </c>
      <c r="F28" s="14">
        <v>610</v>
      </c>
      <c r="G28" s="14">
        <v>0</v>
      </c>
      <c r="I28" s="18"/>
      <c r="L28" s="13"/>
    </row>
    <row r="29" spans="1:12" ht="12.75">
      <c r="A29" s="16">
        <v>25</v>
      </c>
      <c r="B29" s="17" t="s">
        <v>166</v>
      </c>
      <c r="C29" s="17" t="s">
        <v>50</v>
      </c>
      <c r="D29" s="14">
        <f t="shared" si="0"/>
        <v>533</v>
      </c>
      <c r="E29" s="14">
        <v>533</v>
      </c>
      <c r="F29" s="14">
        <v>0</v>
      </c>
      <c r="G29" s="14">
        <v>0</v>
      </c>
      <c r="I29" s="18"/>
      <c r="L29" s="21"/>
    </row>
    <row r="30" ht="12.75">
      <c r="A30" s="18"/>
    </row>
    <row r="31" spans="1:6" ht="12.75">
      <c r="A31" s="18"/>
      <c r="E31" s="22"/>
      <c r="F31" s="22"/>
    </row>
    <row r="32" spans="1:6" ht="12.75">
      <c r="A32" s="18"/>
      <c r="E32" s="22"/>
      <c r="F32" s="22"/>
    </row>
    <row r="33" ht="12.75">
      <c r="A33" s="18"/>
    </row>
    <row r="34" spans="1:7" ht="12.75">
      <c r="A34" s="18"/>
      <c r="E34" s="22"/>
      <c r="F34" s="22"/>
      <c r="G34" s="22"/>
    </row>
    <row r="35" ht="12.75">
      <c r="A35" s="18"/>
    </row>
    <row r="36" spans="1:7" ht="12.75">
      <c r="A36" s="18"/>
      <c r="E36" s="22"/>
      <c r="F36" s="22"/>
      <c r="G36" s="22"/>
    </row>
    <row r="37" ht="12.75">
      <c r="A37" s="1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13" customWidth="1"/>
    <col min="2" max="2" width="24.625" style="13" customWidth="1"/>
    <col min="3" max="3" width="12.125" style="13" customWidth="1"/>
    <col min="4" max="6" width="9.125" style="14" customWidth="1"/>
    <col min="7" max="7" width="8.875" style="14" customWidth="1"/>
    <col min="8" max="8" width="4.625" style="14" customWidth="1"/>
    <col min="9" max="9" width="3.625" style="13" customWidth="1"/>
    <col min="10" max="10" width="20.50390625" style="13" customWidth="1"/>
    <col min="11" max="11" width="11.75390625" style="13" bestFit="1" customWidth="1"/>
    <col min="12" max="12" width="8.875" style="14" bestFit="1" customWidth="1"/>
    <col min="13" max="13" width="9.625" style="13" customWidth="1"/>
    <col min="14" max="16384" width="9.00390625" style="13" customWidth="1"/>
  </cols>
  <sheetData>
    <row r="1" spans="1:12" ht="12.75">
      <c r="A1" s="1" t="s">
        <v>10</v>
      </c>
      <c r="C1" s="13" t="s">
        <v>21</v>
      </c>
      <c r="I1" s="15"/>
      <c r="L1" s="16"/>
    </row>
    <row r="3" spans="1:12" ht="12.75">
      <c r="A3" s="15" t="s">
        <v>17</v>
      </c>
      <c r="I3" s="15" t="s">
        <v>17</v>
      </c>
      <c r="L3" s="16" t="s">
        <v>0</v>
      </c>
    </row>
    <row r="4" spans="1:14" ht="12.75">
      <c r="A4" s="15" t="s">
        <v>1</v>
      </c>
      <c r="B4" s="15" t="s">
        <v>2</v>
      </c>
      <c r="C4" s="15" t="s">
        <v>4</v>
      </c>
      <c r="D4" s="16" t="s">
        <v>531</v>
      </c>
      <c r="E4" s="10">
        <v>41020</v>
      </c>
      <c r="F4" s="10">
        <v>41041</v>
      </c>
      <c r="G4" s="10">
        <v>41076</v>
      </c>
      <c r="I4" s="15" t="s">
        <v>1</v>
      </c>
      <c r="J4" s="15" t="s">
        <v>3</v>
      </c>
      <c r="K4" s="15" t="s">
        <v>4</v>
      </c>
      <c r="L4" s="10">
        <v>41020</v>
      </c>
      <c r="M4" s="28">
        <v>41041</v>
      </c>
      <c r="N4" s="13" t="s">
        <v>757</v>
      </c>
    </row>
    <row r="5" spans="1:14" ht="12.75">
      <c r="A5" s="33">
        <v>1</v>
      </c>
      <c r="B5" s="35" t="s">
        <v>168</v>
      </c>
      <c r="C5" s="35" t="s">
        <v>52</v>
      </c>
      <c r="D5" s="33">
        <f aca="true" t="shared" si="0" ref="D5:D25">SUM(E5:G5)-MIN(E5:G5)</f>
        <v>2463</v>
      </c>
      <c r="E5" s="33">
        <v>1210</v>
      </c>
      <c r="F5" s="33">
        <v>1190</v>
      </c>
      <c r="G5" s="33">
        <v>1253</v>
      </c>
      <c r="I5" s="33">
        <v>1</v>
      </c>
      <c r="J5" s="32" t="s">
        <v>570</v>
      </c>
      <c r="K5" s="32" t="s">
        <v>221</v>
      </c>
      <c r="L5" s="37"/>
      <c r="M5" s="35" t="s">
        <v>571</v>
      </c>
      <c r="N5" s="35" t="s">
        <v>571</v>
      </c>
    </row>
    <row r="6" spans="1:14" ht="12.75">
      <c r="A6" s="33">
        <v>2</v>
      </c>
      <c r="B6" s="35" t="s">
        <v>169</v>
      </c>
      <c r="C6" s="35" t="s">
        <v>51</v>
      </c>
      <c r="D6" s="33">
        <f t="shared" si="0"/>
        <v>2367</v>
      </c>
      <c r="E6" s="33">
        <v>1107</v>
      </c>
      <c r="F6" s="33">
        <v>1119</v>
      </c>
      <c r="G6" s="33">
        <v>1248</v>
      </c>
      <c r="H6" s="16"/>
      <c r="I6" s="33">
        <v>2</v>
      </c>
      <c r="J6" s="32" t="s">
        <v>247</v>
      </c>
      <c r="K6" s="32" t="s">
        <v>214</v>
      </c>
      <c r="L6" s="35" t="s">
        <v>263</v>
      </c>
      <c r="M6" s="35" t="s">
        <v>572</v>
      </c>
      <c r="N6" s="35" t="s">
        <v>572</v>
      </c>
    </row>
    <row r="7" spans="1:14" ht="12.75">
      <c r="A7" s="33">
        <v>3</v>
      </c>
      <c r="B7" s="35" t="s">
        <v>171</v>
      </c>
      <c r="C7" s="35" t="s">
        <v>48</v>
      </c>
      <c r="D7" s="33">
        <f t="shared" si="0"/>
        <v>2105</v>
      </c>
      <c r="E7" s="33">
        <v>1043</v>
      </c>
      <c r="F7" s="33">
        <v>918</v>
      </c>
      <c r="G7" s="33">
        <v>1062</v>
      </c>
      <c r="H7" s="16"/>
      <c r="I7" s="33">
        <v>3</v>
      </c>
      <c r="J7" s="32" t="s">
        <v>245</v>
      </c>
      <c r="K7" s="32" t="s">
        <v>223</v>
      </c>
      <c r="L7" s="35" t="s">
        <v>261</v>
      </c>
      <c r="M7" s="35" t="s">
        <v>573</v>
      </c>
      <c r="N7" s="35" t="s">
        <v>261</v>
      </c>
    </row>
    <row r="8" spans="1:14" ht="12.75">
      <c r="A8" s="14">
        <v>4</v>
      </c>
      <c r="B8" s="44" t="s">
        <v>173</v>
      </c>
      <c r="C8" s="44" t="s">
        <v>52</v>
      </c>
      <c r="D8" s="22">
        <f t="shared" si="0"/>
        <v>2104</v>
      </c>
      <c r="E8" s="22">
        <v>988</v>
      </c>
      <c r="F8" s="22">
        <v>1011</v>
      </c>
      <c r="G8" s="22">
        <v>1093</v>
      </c>
      <c r="H8" s="16"/>
      <c r="I8" s="14">
        <v>4</v>
      </c>
      <c r="J8" s="13" t="s">
        <v>246</v>
      </c>
      <c r="K8" s="13" t="s">
        <v>230</v>
      </c>
      <c r="L8" s="17" t="s">
        <v>262</v>
      </c>
      <c r="M8" s="17"/>
      <c r="N8" s="17" t="s">
        <v>262</v>
      </c>
    </row>
    <row r="9" spans="1:14" ht="12.75">
      <c r="A9" s="14">
        <v>5</v>
      </c>
      <c r="B9" s="17" t="s">
        <v>170</v>
      </c>
      <c r="C9" s="17" t="s">
        <v>52</v>
      </c>
      <c r="D9" s="14">
        <f t="shared" si="0"/>
        <v>2099</v>
      </c>
      <c r="E9" s="14">
        <v>1064</v>
      </c>
      <c r="F9" s="14">
        <v>0</v>
      </c>
      <c r="G9" s="14">
        <v>1035</v>
      </c>
      <c r="H9" s="16"/>
      <c r="I9" s="14">
        <v>4</v>
      </c>
      <c r="J9" s="13" t="s">
        <v>574</v>
      </c>
      <c r="K9" s="13" t="s">
        <v>216</v>
      </c>
      <c r="L9" s="8"/>
      <c r="M9" s="17" t="s">
        <v>575</v>
      </c>
      <c r="N9" s="17" t="s">
        <v>575</v>
      </c>
    </row>
    <row r="10" spans="1:14" ht="12.75">
      <c r="A10" s="14">
        <v>6</v>
      </c>
      <c r="B10" s="17" t="s">
        <v>174</v>
      </c>
      <c r="C10" s="17" t="s">
        <v>52</v>
      </c>
      <c r="D10" s="14">
        <f t="shared" si="0"/>
        <v>1900</v>
      </c>
      <c r="E10" s="14">
        <v>953</v>
      </c>
      <c r="F10" s="14">
        <v>896</v>
      </c>
      <c r="G10" s="14">
        <v>947</v>
      </c>
      <c r="H10" s="16"/>
      <c r="I10" s="14">
        <v>6</v>
      </c>
      <c r="J10" s="13" t="s">
        <v>248</v>
      </c>
      <c r="K10" s="13" t="s">
        <v>216</v>
      </c>
      <c r="L10" s="17" t="s">
        <v>264</v>
      </c>
      <c r="M10" s="17"/>
      <c r="N10" s="17" t="s">
        <v>264</v>
      </c>
    </row>
    <row r="11" spans="1:14" ht="12.75">
      <c r="A11" s="14">
        <v>7</v>
      </c>
      <c r="B11" s="17" t="s">
        <v>175</v>
      </c>
      <c r="C11" s="17" t="s">
        <v>50</v>
      </c>
      <c r="D11" s="14">
        <f t="shared" si="0"/>
        <v>1891</v>
      </c>
      <c r="E11" s="14">
        <v>895</v>
      </c>
      <c r="F11" s="14">
        <v>841</v>
      </c>
      <c r="G11" s="14">
        <v>996</v>
      </c>
      <c r="H11" s="16"/>
      <c r="I11" s="14">
        <v>7</v>
      </c>
      <c r="J11" s="13" t="s">
        <v>249</v>
      </c>
      <c r="K11" s="13" t="s">
        <v>214</v>
      </c>
      <c r="L11" s="17" t="s">
        <v>265</v>
      </c>
      <c r="M11" s="17" t="s">
        <v>580</v>
      </c>
      <c r="N11" s="17" t="s">
        <v>265</v>
      </c>
    </row>
    <row r="12" spans="1:14" ht="12.75">
      <c r="A12" s="14">
        <v>8</v>
      </c>
      <c r="B12" s="17" t="s">
        <v>177</v>
      </c>
      <c r="C12" s="17" t="s">
        <v>48</v>
      </c>
      <c r="D12" s="14">
        <f t="shared" si="0"/>
        <v>1862</v>
      </c>
      <c r="E12" s="14">
        <v>861</v>
      </c>
      <c r="F12" s="14">
        <v>916</v>
      </c>
      <c r="G12" s="14">
        <v>946</v>
      </c>
      <c r="H12" s="16"/>
      <c r="I12" s="14">
        <v>8</v>
      </c>
      <c r="J12" s="13" t="s">
        <v>576</v>
      </c>
      <c r="K12" s="13" t="s">
        <v>216</v>
      </c>
      <c r="L12" s="8"/>
      <c r="M12" s="17" t="s">
        <v>577</v>
      </c>
      <c r="N12" s="17" t="s">
        <v>577</v>
      </c>
    </row>
    <row r="13" spans="1:14" ht="12.75">
      <c r="A13" s="14">
        <v>9</v>
      </c>
      <c r="B13" s="17" t="s">
        <v>178</v>
      </c>
      <c r="C13" s="17" t="s">
        <v>48</v>
      </c>
      <c r="D13" s="14">
        <f t="shared" si="0"/>
        <v>1850</v>
      </c>
      <c r="E13" s="14">
        <v>823</v>
      </c>
      <c r="F13" s="14">
        <v>881</v>
      </c>
      <c r="G13" s="14">
        <v>969</v>
      </c>
      <c r="H13" s="16"/>
      <c r="I13" s="14">
        <v>9</v>
      </c>
      <c r="J13" s="13" t="s">
        <v>251</v>
      </c>
      <c r="K13" s="13" t="s">
        <v>223</v>
      </c>
      <c r="L13" s="17" t="s">
        <v>267</v>
      </c>
      <c r="M13" s="17" t="s">
        <v>578</v>
      </c>
      <c r="N13" s="17" t="s">
        <v>578</v>
      </c>
    </row>
    <row r="14" spans="1:14" ht="12.75">
      <c r="A14" s="14">
        <v>10</v>
      </c>
      <c r="B14" s="17" t="s">
        <v>176</v>
      </c>
      <c r="C14" s="17" t="s">
        <v>49</v>
      </c>
      <c r="D14" s="14">
        <f t="shared" si="0"/>
        <v>1708</v>
      </c>
      <c r="E14" s="14">
        <v>870</v>
      </c>
      <c r="F14" s="14">
        <v>802</v>
      </c>
      <c r="G14" s="14">
        <v>838</v>
      </c>
      <c r="H14" s="16"/>
      <c r="I14" s="14">
        <v>10</v>
      </c>
      <c r="J14" s="13" t="s">
        <v>252</v>
      </c>
      <c r="K14" s="13" t="s">
        <v>221</v>
      </c>
      <c r="L14" s="17" t="s">
        <v>268</v>
      </c>
      <c r="M14" s="17" t="s">
        <v>579</v>
      </c>
      <c r="N14" s="17" t="s">
        <v>579</v>
      </c>
    </row>
    <row r="15" spans="1:14" ht="12.75">
      <c r="A15" s="14">
        <v>11</v>
      </c>
      <c r="B15" s="17" t="s">
        <v>179</v>
      </c>
      <c r="C15" s="17" t="s">
        <v>50</v>
      </c>
      <c r="D15" s="14">
        <f t="shared" si="0"/>
        <v>1624</v>
      </c>
      <c r="E15" s="14">
        <v>804</v>
      </c>
      <c r="F15" s="14">
        <v>820</v>
      </c>
      <c r="G15" s="14">
        <v>747</v>
      </c>
      <c r="H15" s="16"/>
      <c r="I15" s="14">
        <v>11</v>
      </c>
      <c r="J15" s="13" t="s">
        <v>250</v>
      </c>
      <c r="K15" s="13" t="s">
        <v>223</v>
      </c>
      <c r="L15" s="17" t="s">
        <v>266</v>
      </c>
      <c r="M15" s="17"/>
      <c r="N15" s="17" t="s">
        <v>266</v>
      </c>
    </row>
    <row r="16" spans="1:14" ht="12.75">
      <c r="A16" s="14">
        <v>12</v>
      </c>
      <c r="B16" s="17" t="s">
        <v>180</v>
      </c>
      <c r="C16" s="17" t="s">
        <v>50</v>
      </c>
      <c r="D16" s="14">
        <f t="shared" si="0"/>
        <v>1599</v>
      </c>
      <c r="E16" s="14">
        <v>777</v>
      </c>
      <c r="F16" s="14">
        <v>697</v>
      </c>
      <c r="G16" s="14">
        <v>822</v>
      </c>
      <c r="H16" s="16"/>
      <c r="I16" s="14">
        <v>12</v>
      </c>
      <c r="J16" s="13" t="s">
        <v>256</v>
      </c>
      <c r="K16" s="13" t="s">
        <v>214</v>
      </c>
      <c r="L16" s="17" t="s">
        <v>272</v>
      </c>
      <c r="M16" s="17" t="s">
        <v>581</v>
      </c>
      <c r="N16" s="17" t="s">
        <v>581</v>
      </c>
    </row>
    <row r="17" spans="1:14" ht="12.75">
      <c r="A17" s="14">
        <v>13</v>
      </c>
      <c r="B17" s="17" t="s">
        <v>181</v>
      </c>
      <c r="C17" s="17" t="s">
        <v>52</v>
      </c>
      <c r="D17" s="14">
        <f t="shared" si="0"/>
        <v>1383</v>
      </c>
      <c r="E17" s="14">
        <v>712</v>
      </c>
      <c r="F17" s="14">
        <v>671</v>
      </c>
      <c r="G17" s="14">
        <v>569</v>
      </c>
      <c r="H17" s="16"/>
      <c r="I17" s="14">
        <v>13</v>
      </c>
      <c r="J17" s="13" t="s">
        <v>254</v>
      </c>
      <c r="K17" s="13" t="s">
        <v>221</v>
      </c>
      <c r="L17" s="17" t="s">
        <v>270</v>
      </c>
      <c r="M17" s="17" t="s">
        <v>582</v>
      </c>
      <c r="N17" s="17" t="s">
        <v>582</v>
      </c>
    </row>
    <row r="18" spans="1:14" ht="12.75">
      <c r="A18" s="14">
        <v>14</v>
      </c>
      <c r="B18" s="17" t="s">
        <v>182</v>
      </c>
      <c r="C18" s="17" t="s">
        <v>52</v>
      </c>
      <c r="D18" s="14">
        <f t="shared" si="0"/>
        <v>1197</v>
      </c>
      <c r="E18" s="14">
        <v>627</v>
      </c>
      <c r="F18" s="14">
        <v>527</v>
      </c>
      <c r="G18" s="14">
        <v>570</v>
      </c>
      <c r="H18" s="16"/>
      <c r="I18" s="14">
        <v>14</v>
      </c>
      <c r="J18" s="13" t="s">
        <v>255</v>
      </c>
      <c r="K18" s="13" t="s">
        <v>223</v>
      </c>
      <c r="L18" s="17" t="s">
        <v>271</v>
      </c>
      <c r="M18" s="17" t="s">
        <v>583</v>
      </c>
      <c r="N18" s="17" t="s">
        <v>583</v>
      </c>
    </row>
    <row r="19" spans="1:14" ht="12.75">
      <c r="A19" s="14">
        <v>15</v>
      </c>
      <c r="B19" s="13" t="s">
        <v>568</v>
      </c>
      <c r="C19" s="13" t="s">
        <v>49</v>
      </c>
      <c r="D19" s="14">
        <f t="shared" si="0"/>
        <v>1167</v>
      </c>
      <c r="E19" s="14">
        <v>0</v>
      </c>
      <c r="F19" s="14">
        <v>1167</v>
      </c>
      <c r="G19" s="14">
        <v>0</v>
      </c>
      <c r="H19" s="16"/>
      <c r="I19" s="14">
        <v>15</v>
      </c>
      <c r="J19" s="13" t="s">
        <v>253</v>
      </c>
      <c r="K19" s="13" t="s">
        <v>223</v>
      </c>
      <c r="L19" s="17" t="s">
        <v>269</v>
      </c>
      <c r="M19" s="17"/>
      <c r="N19" s="17" t="s">
        <v>269</v>
      </c>
    </row>
    <row r="20" spans="1:14" ht="12.75">
      <c r="A20" s="14">
        <v>16</v>
      </c>
      <c r="B20" s="17" t="s">
        <v>183</v>
      </c>
      <c r="C20" s="17" t="s">
        <v>52</v>
      </c>
      <c r="D20" s="14">
        <f t="shared" si="0"/>
        <v>1129</v>
      </c>
      <c r="E20" s="14">
        <v>508</v>
      </c>
      <c r="F20" s="14">
        <v>566</v>
      </c>
      <c r="G20" s="14">
        <v>563</v>
      </c>
      <c r="H20" s="16"/>
      <c r="I20" s="14">
        <v>16</v>
      </c>
      <c r="J20" s="13" t="s">
        <v>257</v>
      </c>
      <c r="K20" s="13" t="s">
        <v>216</v>
      </c>
      <c r="L20" s="17" t="s">
        <v>273</v>
      </c>
      <c r="M20" s="17" t="s">
        <v>584</v>
      </c>
      <c r="N20" s="17" t="s">
        <v>584</v>
      </c>
    </row>
    <row r="21" spans="1:14" ht="12.75">
      <c r="A21" s="14">
        <v>17</v>
      </c>
      <c r="B21" s="13" t="s">
        <v>569</v>
      </c>
      <c r="C21" s="13" t="s">
        <v>49</v>
      </c>
      <c r="D21" s="14">
        <f t="shared" si="0"/>
        <v>1067</v>
      </c>
      <c r="E21" s="14">
        <v>0</v>
      </c>
      <c r="F21" s="14">
        <v>1067</v>
      </c>
      <c r="G21" s="14">
        <v>0</v>
      </c>
      <c r="H21" s="16"/>
      <c r="I21" s="16">
        <v>17</v>
      </c>
      <c r="J21" s="13" t="s">
        <v>258</v>
      </c>
      <c r="K21" s="13" t="s">
        <v>223</v>
      </c>
      <c r="L21" s="17" t="s">
        <v>274</v>
      </c>
      <c r="M21" s="17" t="s">
        <v>585</v>
      </c>
      <c r="N21" s="17" t="s">
        <v>274</v>
      </c>
    </row>
    <row r="22" spans="1:14" ht="12.75">
      <c r="A22" s="16">
        <v>18</v>
      </c>
      <c r="B22" s="17" t="s">
        <v>172</v>
      </c>
      <c r="C22" s="17" t="s">
        <v>49</v>
      </c>
      <c r="D22" s="14">
        <f t="shared" si="0"/>
        <v>1043</v>
      </c>
      <c r="E22" s="14">
        <v>1043</v>
      </c>
      <c r="F22" s="14">
        <v>0</v>
      </c>
      <c r="G22" s="14">
        <v>0</v>
      </c>
      <c r="H22" s="16"/>
      <c r="I22" s="16">
        <v>18</v>
      </c>
      <c r="J22" s="13" t="s">
        <v>259</v>
      </c>
      <c r="K22" s="13" t="s">
        <v>214</v>
      </c>
      <c r="L22" s="17" t="s">
        <v>275</v>
      </c>
      <c r="M22" s="17" t="s">
        <v>586</v>
      </c>
      <c r="N22" s="17" t="s">
        <v>586</v>
      </c>
    </row>
    <row r="23" spans="1:14" ht="12.75">
      <c r="A23" s="16">
        <v>19</v>
      </c>
      <c r="B23" s="13" t="s">
        <v>763</v>
      </c>
      <c r="C23" s="13" t="s">
        <v>52</v>
      </c>
      <c r="D23" s="14">
        <f t="shared" si="0"/>
        <v>887</v>
      </c>
      <c r="E23" s="16">
        <v>0</v>
      </c>
      <c r="F23" s="16">
        <v>0</v>
      </c>
      <c r="G23" s="14">
        <v>887</v>
      </c>
      <c r="H23" s="16"/>
      <c r="I23" s="16">
        <v>19</v>
      </c>
      <c r="J23" s="13" t="s">
        <v>260</v>
      </c>
      <c r="K23" s="13" t="s">
        <v>223</v>
      </c>
      <c r="L23" s="17" t="s">
        <v>276</v>
      </c>
      <c r="M23" s="17" t="s">
        <v>587</v>
      </c>
      <c r="N23" s="17" t="s">
        <v>587</v>
      </c>
    </row>
    <row r="24" spans="1:14" ht="12.75">
      <c r="A24" s="16">
        <v>20</v>
      </c>
      <c r="B24" s="17" t="s">
        <v>184</v>
      </c>
      <c r="C24" s="17" t="s">
        <v>48</v>
      </c>
      <c r="D24" s="14">
        <f t="shared" si="0"/>
        <v>589</v>
      </c>
      <c r="E24" s="14">
        <v>389</v>
      </c>
      <c r="F24" s="14">
        <v>200</v>
      </c>
      <c r="G24" s="14">
        <v>0</v>
      </c>
      <c r="H24" s="16"/>
      <c r="I24" s="16"/>
      <c r="N24" s="14"/>
    </row>
    <row r="25" spans="1:14" ht="12.75">
      <c r="A25" s="16">
        <v>21</v>
      </c>
      <c r="B25" s="13" t="s">
        <v>764</v>
      </c>
      <c r="C25" s="13" t="s">
        <v>52</v>
      </c>
      <c r="D25" s="14">
        <f t="shared" si="0"/>
        <v>514</v>
      </c>
      <c r="E25" s="16">
        <v>0</v>
      </c>
      <c r="F25" s="16">
        <v>0</v>
      </c>
      <c r="G25" s="14">
        <v>514</v>
      </c>
      <c r="H25" s="16"/>
      <c r="I25" s="16"/>
      <c r="N25" s="14"/>
    </row>
    <row r="26" spans="1:14" ht="12.75">
      <c r="A26" s="16"/>
      <c r="E26" s="6"/>
      <c r="F26" s="6"/>
      <c r="H26" s="16"/>
      <c r="I26" s="16"/>
      <c r="N26" s="14"/>
    </row>
    <row r="27" spans="8:9" ht="12.75">
      <c r="H27" s="16"/>
      <c r="I27" s="16"/>
    </row>
    <row r="28" spans="1:9" ht="12.75">
      <c r="A28" s="18"/>
      <c r="E28" s="16"/>
      <c r="F28" s="16"/>
      <c r="H28" s="16"/>
      <c r="I28" s="16"/>
    </row>
    <row r="29" spans="1:9" ht="12.75">
      <c r="A29" s="18"/>
      <c r="E29" s="16"/>
      <c r="F29" s="16"/>
      <c r="H29" s="16"/>
      <c r="I29" s="16"/>
    </row>
    <row r="30" spans="1:9" ht="12.75">
      <c r="A30" s="18"/>
      <c r="E30" s="16"/>
      <c r="F30" s="16"/>
      <c r="H30" s="16"/>
      <c r="I30" s="16"/>
    </row>
    <row r="31" spans="1:9" ht="12.75">
      <c r="A31" s="18"/>
      <c r="E31" s="16"/>
      <c r="F31" s="16"/>
      <c r="H31" s="16"/>
      <c r="I31" s="16"/>
    </row>
    <row r="40" spans="2:3" ht="12.75">
      <c r="B40" s="13" t="s">
        <v>758</v>
      </c>
      <c r="C40" s="13">
        <f>COUNTIF(C5:C39,"=AV Atverni")</f>
        <v>3</v>
      </c>
    </row>
    <row r="41" spans="2:3" ht="12.75">
      <c r="B41" s="13" t="s">
        <v>759</v>
      </c>
      <c r="C41" s="13">
        <f>COUNTIF(C5:C39,"=AV Clytoneus")</f>
        <v>1</v>
      </c>
    </row>
    <row r="42" spans="2:3" ht="12.75">
      <c r="B42" s="13" t="s">
        <v>52</v>
      </c>
      <c r="C42" s="13">
        <f>COUNTIF(C5:C39,"=BAV")</f>
        <v>9</v>
      </c>
    </row>
    <row r="43" spans="2:3" ht="12.75">
      <c r="B43" s="13" t="s">
        <v>761</v>
      </c>
      <c r="C43" s="13">
        <f>COUNTIF(C5:C39,"=AV Tempo")</f>
        <v>4</v>
      </c>
    </row>
    <row r="44" spans="2:3" ht="12.75">
      <c r="B44" s="13" t="s">
        <v>760</v>
      </c>
      <c r="C44" s="13">
        <f>COUNTIF(C5:C39,"=AV Pijnenburg")</f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13" customWidth="1"/>
    <col min="2" max="2" width="24.625" style="13" customWidth="1"/>
    <col min="3" max="3" width="12.125" style="17" customWidth="1"/>
    <col min="4" max="6" width="9.125" style="14" customWidth="1"/>
    <col min="7" max="7" width="8.875" style="14" customWidth="1"/>
    <col min="8" max="8" width="4.625" style="13" customWidth="1"/>
    <col min="9" max="9" width="3.625" style="13" customWidth="1"/>
    <col min="10" max="10" width="20.50390625" style="13" customWidth="1"/>
    <col min="11" max="11" width="16.00390625" style="13" bestFit="1" customWidth="1"/>
    <col min="12" max="12" width="8.875" style="14" bestFit="1" customWidth="1"/>
    <col min="13" max="16384" width="9.00390625" style="13" customWidth="1"/>
  </cols>
  <sheetData>
    <row r="1" spans="1:12" ht="12.75">
      <c r="A1" s="1" t="s">
        <v>10</v>
      </c>
      <c r="C1" s="17" t="s">
        <v>21</v>
      </c>
      <c r="I1" s="15"/>
      <c r="L1" s="16"/>
    </row>
    <row r="3" spans="1:12" ht="12.75">
      <c r="A3" s="15" t="s">
        <v>18</v>
      </c>
      <c r="I3" s="15" t="s">
        <v>18</v>
      </c>
      <c r="L3" s="16" t="s">
        <v>0</v>
      </c>
    </row>
    <row r="4" spans="1:14" ht="12.75">
      <c r="A4" s="15" t="s">
        <v>1</v>
      </c>
      <c r="B4" s="15" t="s">
        <v>3</v>
      </c>
      <c r="C4" s="15" t="s">
        <v>4</v>
      </c>
      <c r="D4" s="16" t="s">
        <v>531</v>
      </c>
      <c r="E4" s="10">
        <v>41020</v>
      </c>
      <c r="F4" s="10">
        <v>41041</v>
      </c>
      <c r="G4" s="10">
        <v>41076</v>
      </c>
      <c r="I4" s="15" t="s">
        <v>1</v>
      </c>
      <c r="J4" s="15" t="s">
        <v>3</v>
      </c>
      <c r="K4" s="15" t="s">
        <v>4</v>
      </c>
      <c r="L4" s="10">
        <v>41020</v>
      </c>
      <c r="M4" s="28">
        <v>41041</v>
      </c>
      <c r="N4" s="13" t="s">
        <v>757</v>
      </c>
    </row>
    <row r="5" spans="1:14" ht="12.75">
      <c r="A5" s="33">
        <v>1</v>
      </c>
      <c r="B5" s="35" t="s">
        <v>185</v>
      </c>
      <c r="C5" s="35" t="s">
        <v>50</v>
      </c>
      <c r="D5" s="33">
        <f aca="true" t="shared" si="0" ref="D5:D16">SUM(E5:G5)-MIN(E5:G5)</f>
        <v>2141</v>
      </c>
      <c r="E5" s="33">
        <v>1034</v>
      </c>
      <c r="F5" s="33">
        <v>1046</v>
      </c>
      <c r="G5" s="33">
        <v>1095</v>
      </c>
      <c r="I5" s="33">
        <v>1</v>
      </c>
      <c r="J5" s="32" t="s">
        <v>207</v>
      </c>
      <c r="K5" s="32" t="s">
        <v>214</v>
      </c>
      <c r="L5" s="35" t="s">
        <v>215</v>
      </c>
      <c r="M5" s="35" t="s">
        <v>557</v>
      </c>
      <c r="N5" s="35" t="s">
        <v>557</v>
      </c>
    </row>
    <row r="6" spans="1:14" ht="12.75">
      <c r="A6" s="33">
        <v>2</v>
      </c>
      <c r="B6" s="35" t="s">
        <v>186</v>
      </c>
      <c r="C6" s="35" t="s">
        <v>48</v>
      </c>
      <c r="D6" s="33">
        <f t="shared" si="0"/>
        <v>1976</v>
      </c>
      <c r="E6" s="33">
        <v>984</v>
      </c>
      <c r="F6" s="33">
        <v>992</v>
      </c>
      <c r="G6" s="33">
        <v>0</v>
      </c>
      <c r="H6" s="2"/>
      <c r="I6" s="33">
        <v>2</v>
      </c>
      <c r="J6" s="32" t="s">
        <v>208</v>
      </c>
      <c r="K6" s="32" t="s">
        <v>216</v>
      </c>
      <c r="L6" s="35" t="s">
        <v>217</v>
      </c>
      <c r="M6" s="35"/>
      <c r="N6" s="35" t="s">
        <v>217</v>
      </c>
    </row>
    <row r="7" spans="1:14" ht="12.75">
      <c r="A7" s="33">
        <v>3</v>
      </c>
      <c r="B7" s="35" t="s">
        <v>187</v>
      </c>
      <c r="C7" s="35" t="s">
        <v>48</v>
      </c>
      <c r="D7" s="33">
        <f t="shared" si="0"/>
        <v>1760</v>
      </c>
      <c r="E7" s="33">
        <v>812</v>
      </c>
      <c r="F7" s="33">
        <v>891</v>
      </c>
      <c r="G7" s="33">
        <v>869</v>
      </c>
      <c r="H7" s="2"/>
      <c r="I7" s="33">
        <v>3</v>
      </c>
      <c r="J7" s="32" t="s">
        <v>558</v>
      </c>
      <c r="K7" s="32" t="s">
        <v>223</v>
      </c>
      <c r="L7" s="35"/>
      <c r="M7" s="35" t="s">
        <v>559</v>
      </c>
      <c r="N7" s="35" t="s">
        <v>559</v>
      </c>
    </row>
    <row r="8" spans="1:14" ht="12.75">
      <c r="A8" s="14">
        <v>4</v>
      </c>
      <c r="B8" s="13" t="s">
        <v>553</v>
      </c>
      <c r="C8" s="13" t="s">
        <v>52</v>
      </c>
      <c r="D8" s="14">
        <f t="shared" si="0"/>
        <v>1730</v>
      </c>
      <c r="E8" s="14">
        <v>0</v>
      </c>
      <c r="F8" s="14">
        <v>710</v>
      </c>
      <c r="G8" s="14">
        <v>1020</v>
      </c>
      <c r="H8" s="2"/>
      <c r="I8" s="14">
        <v>4</v>
      </c>
      <c r="J8" s="13" t="s">
        <v>209</v>
      </c>
      <c r="K8" s="13" t="s">
        <v>214</v>
      </c>
      <c r="L8" s="17" t="s">
        <v>218</v>
      </c>
      <c r="M8" s="17" t="s">
        <v>560</v>
      </c>
      <c r="N8" s="17" t="s">
        <v>218</v>
      </c>
    </row>
    <row r="9" spans="1:14" ht="12.75">
      <c r="A9" s="14">
        <v>5</v>
      </c>
      <c r="B9" s="17" t="s">
        <v>188</v>
      </c>
      <c r="C9" s="17" t="s">
        <v>48</v>
      </c>
      <c r="D9" s="14">
        <f t="shared" si="0"/>
        <v>1567</v>
      </c>
      <c r="E9" s="14">
        <v>731</v>
      </c>
      <c r="F9" s="14">
        <v>725</v>
      </c>
      <c r="G9" s="14">
        <v>836</v>
      </c>
      <c r="H9" s="2"/>
      <c r="I9" s="14">
        <v>5</v>
      </c>
      <c r="J9" s="13" t="s">
        <v>210</v>
      </c>
      <c r="K9" s="13" t="s">
        <v>214</v>
      </c>
      <c r="L9" s="17" t="s">
        <v>219</v>
      </c>
      <c r="M9" s="17" t="s">
        <v>561</v>
      </c>
      <c r="N9" s="17" t="s">
        <v>561</v>
      </c>
    </row>
    <row r="10" spans="1:14" ht="12.75">
      <c r="A10" s="14">
        <v>6</v>
      </c>
      <c r="B10" s="17" t="s">
        <v>189</v>
      </c>
      <c r="C10" s="17" t="s">
        <v>49</v>
      </c>
      <c r="D10" s="14">
        <f t="shared" si="0"/>
        <v>1532</v>
      </c>
      <c r="E10" s="14">
        <v>671</v>
      </c>
      <c r="F10" s="14">
        <v>0</v>
      </c>
      <c r="G10" s="14">
        <v>861</v>
      </c>
      <c r="H10" s="2"/>
      <c r="I10" s="14">
        <v>6</v>
      </c>
      <c r="J10" s="13" t="s">
        <v>211</v>
      </c>
      <c r="K10" s="13" t="s">
        <v>214</v>
      </c>
      <c r="L10" s="17" t="s">
        <v>220</v>
      </c>
      <c r="M10" s="17" t="s">
        <v>562</v>
      </c>
      <c r="N10" s="17" t="s">
        <v>562</v>
      </c>
    </row>
    <row r="11" spans="1:14" ht="12.75">
      <c r="A11" s="14">
        <v>7</v>
      </c>
      <c r="B11" s="17" t="s">
        <v>190</v>
      </c>
      <c r="C11" s="17" t="s">
        <v>50</v>
      </c>
      <c r="D11" s="14">
        <f t="shared" si="0"/>
        <v>1293</v>
      </c>
      <c r="E11" s="14">
        <v>630</v>
      </c>
      <c r="F11" s="14">
        <v>631</v>
      </c>
      <c r="G11" s="14">
        <v>662</v>
      </c>
      <c r="H11" s="2"/>
      <c r="I11" s="14">
        <v>7</v>
      </c>
      <c r="J11" s="13" t="s">
        <v>563</v>
      </c>
      <c r="K11" s="13" t="s">
        <v>214</v>
      </c>
      <c r="L11" s="7"/>
      <c r="M11" s="17" t="s">
        <v>564</v>
      </c>
      <c r="N11" s="17" t="s">
        <v>564</v>
      </c>
    </row>
    <row r="12" spans="1:14" ht="12.75">
      <c r="A12" s="14">
        <v>8</v>
      </c>
      <c r="B12" s="17" t="s">
        <v>192</v>
      </c>
      <c r="C12" s="17" t="s">
        <v>48</v>
      </c>
      <c r="D12" s="14">
        <f t="shared" si="0"/>
        <v>1292</v>
      </c>
      <c r="E12" s="14">
        <v>587</v>
      </c>
      <c r="F12" s="14">
        <v>550</v>
      </c>
      <c r="G12" s="14">
        <v>705</v>
      </c>
      <c r="H12" s="2"/>
      <c r="I12" s="14">
        <v>8</v>
      </c>
      <c r="J12" s="13" t="s">
        <v>566</v>
      </c>
      <c r="K12" s="13" t="s">
        <v>216</v>
      </c>
      <c r="L12" s="17"/>
      <c r="M12" s="17" t="s">
        <v>567</v>
      </c>
      <c r="N12" s="17" t="s">
        <v>567</v>
      </c>
    </row>
    <row r="13" spans="1:14" ht="12.75">
      <c r="A13" s="14">
        <v>9</v>
      </c>
      <c r="B13" s="17" t="s">
        <v>191</v>
      </c>
      <c r="C13" s="17" t="s">
        <v>50</v>
      </c>
      <c r="D13" s="14">
        <f t="shared" si="0"/>
        <v>1268</v>
      </c>
      <c r="E13" s="14">
        <v>590</v>
      </c>
      <c r="F13" s="14">
        <v>484</v>
      </c>
      <c r="G13" s="14">
        <v>678</v>
      </c>
      <c r="H13" s="2"/>
      <c r="I13" s="16">
        <v>9</v>
      </c>
      <c r="J13" s="13" t="s">
        <v>212</v>
      </c>
      <c r="K13" s="13" t="s">
        <v>221</v>
      </c>
      <c r="L13" s="17" t="s">
        <v>222</v>
      </c>
      <c r="M13" s="17"/>
      <c r="N13" s="17" t="s">
        <v>222</v>
      </c>
    </row>
    <row r="14" spans="1:14" ht="12.75">
      <c r="A14" s="16">
        <v>10</v>
      </c>
      <c r="B14" s="17" t="s">
        <v>193</v>
      </c>
      <c r="C14" s="17" t="s">
        <v>52</v>
      </c>
      <c r="D14" s="14">
        <f t="shared" si="0"/>
        <v>774</v>
      </c>
      <c r="E14" s="14">
        <v>359</v>
      </c>
      <c r="F14" s="14">
        <v>0</v>
      </c>
      <c r="G14" s="14">
        <v>415</v>
      </c>
      <c r="H14" s="2"/>
      <c r="I14" s="16">
        <v>10</v>
      </c>
      <c r="J14" s="13" t="s">
        <v>213</v>
      </c>
      <c r="K14" s="13" t="s">
        <v>223</v>
      </c>
      <c r="L14" s="17" t="s">
        <v>224</v>
      </c>
      <c r="M14" s="17"/>
      <c r="N14" s="17" t="s">
        <v>224</v>
      </c>
    </row>
    <row r="15" spans="1:9" ht="12.75">
      <c r="A15" s="16">
        <v>11</v>
      </c>
      <c r="B15" s="13" t="s">
        <v>554</v>
      </c>
      <c r="C15" s="13" t="s">
        <v>49</v>
      </c>
      <c r="D15" s="14">
        <f t="shared" si="0"/>
        <v>681</v>
      </c>
      <c r="E15" s="14">
        <v>0</v>
      </c>
      <c r="F15" s="14">
        <v>681</v>
      </c>
      <c r="G15" s="14">
        <v>0</v>
      </c>
      <c r="H15" s="2"/>
      <c r="I15" s="16"/>
    </row>
    <row r="16" spans="1:14" ht="12.75">
      <c r="A16" s="16">
        <v>12</v>
      </c>
      <c r="B16" s="13" t="s">
        <v>556</v>
      </c>
      <c r="C16" s="13" t="s">
        <v>48</v>
      </c>
      <c r="D16" s="14">
        <f t="shared" si="0"/>
        <v>609</v>
      </c>
      <c r="E16" s="14">
        <v>0</v>
      </c>
      <c r="F16" s="14">
        <v>609</v>
      </c>
      <c r="G16" s="14">
        <v>0</v>
      </c>
      <c r="H16" s="2"/>
      <c r="I16" s="16"/>
      <c r="N16" s="14"/>
    </row>
    <row r="17" spans="1:14" ht="12.75">
      <c r="A17" s="18"/>
      <c r="C17" s="13"/>
      <c r="H17" s="2"/>
      <c r="I17" s="16"/>
      <c r="N17" s="14"/>
    </row>
    <row r="18" spans="1:14" ht="12.75">
      <c r="A18" s="18"/>
      <c r="C18" s="13"/>
      <c r="H18" s="2"/>
      <c r="I18" s="16"/>
      <c r="N18" s="14"/>
    </row>
    <row r="19" spans="1:14" ht="12.75">
      <c r="A19" s="18"/>
      <c r="C19" s="13"/>
      <c r="H19" s="2"/>
      <c r="I19" s="16"/>
      <c r="N19" s="14"/>
    </row>
    <row r="20" spans="1:14" ht="12.75">
      <c r="A20" s="18"/>
      <c r="C20" s="13"/>
      <c r="H20" s="2"/>
      <c r="N20" s="14"/>
    </row>
    <row r="22" ht="12.75">
      <c r="N22" s="14"/>
    </row>
    <row r="23" spans="3:14" ht="12.75">
      <c r="C23" s="13"/>
      <c r="N23" s="14"/>
    </row>
    <row r="24" ht="12.75">
      <c r="N24" s="14"/>
    </row>
    <row r="26" ht="12.75">
      <c r="C26" s="13"/>
    </row>
    <row r="27" ht="12.75">
      <c r="C27" s="13"/>
    </row>
    <row r="28" ht="12.75">
      <c r="C28" s="13"/>
    </row>
    <row r="39" spans="2:3" ht="12.75">
      <c r="B39" s="13" t="s">
        <v>758</v>
      </c>
      <c r="C39" s="13">
        <f>COUNTIF(C5:C38,"=AV Atverni")</f>
        <v>3</v>
      </c>
    </row>
    <row r="40" spans="2:3" ht="12.75">
      <c r="B40" s="13" t="s">
        <v>759</v>
      </c>
      <c r="C40" s="13">
        <f>COUNTIF(C5:C38,"=AV Clytoneus")</f>
        <v>0</v>
      </c>
    </row>
    <row r="41" spans="2:3" ht="12.75">
      <c r="B41" s="13" t="s">
        <v>52</v>
      </c>
      <c r="C41" s="13">
        <f>COUNTIF(C5:C38,"=BAV")</f>
        <v>2</v>
      </c>
    </row>
    <row r="42" spans="2:3" ht="12.75">
      <c r="B42" s="13" t="s">
        <v>761</v>
      </c>
      <c r="C42" s="13">
        <f>COUNTIF(C5:C38,"=AV Tempo")</f>
        <v>2</v>
      </c>
    </row>
    <row r="43" spans="2:3" ht="12.75">
      <c r="B43" s="13" t="s">
        <v>760</v>
      </c>
      <c r="C43" s="13">
        <f>COUNTIF(C5:C38,"=AV Pijnenburg")</f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13" customWidth="1"/>
    <col min="2" max="2" width="24.625" style="13" customWidth="1"/>
    <col min="3" max="3" width="12.125" style="13" customWidth="1"/>
    <col min="4" max="6" width="9.125" style="14" customWidth="1"/>
    <col min="7" max="7" width="8.875" style="14" customWidth="1"/>
    <col min="8" max="8" width="4.625" style="14" customWidth="1"/>
    <col min="9" max="9" width="3.375" style="14" customWidth="1"/>
    <col min="10" max="10" width="20.50390625" style="13" customWidth="1"/>
    <col min="11" max="11" width="16.00390625" style="13" bestFit="1" customWidth="1"/>
    <col min="12" max="12" width="12.75390625" style="14" bestFit="1" customWidth="1"/>
    <col min="13" max="13" width="9.375" style="13" bestFit="1" customWidth="1"/>
    <col min="14" max="16384" width="9.00390625" style="13" customWidth="1"/>
  </cols>
  <sheetData>
    <row r="1" spans="1:12" ht="12.75">
      <c r="A1" s="1" t="s">
        <v>10</v>
      </c>
      <c r="C1" s="13" t="s">
        <v>21</v>
      </c>
      <c r="L1" s="16"/>
    </row>
    <row r="3" spans="1:12" ht="12.75">
      <c r="A3" s="15" t="s">
        <v>19</v>
      </c>
      <c r="I3" s="15" t="s">
        <v>19</v>
      </c>
      <c r="K3" s="15"/>
      <c r="L3" s="16" t="s">
        <v>0</v>
      </c>
    </row>
    <row r="4" spans="1:14" ht="12.75">
      <c r="A4" s="15" t="s">
        <v>1</v>
      </c>
      <c r="B4" s="15" t="s">
        <v>2</v>
      </c>
      <c r="C4" s="15" t="s">
        <v>4</v>
      </c>
      <c r="D4" s="16" t="s">
        <v>531</v>
      </c>
      <c r="E4" s="9">
        <v>41020</v>
      </c>
      <c r="F4" s="9">
        <v>41041</v>
      </c>
      <c r="G4" s="9">
        <v>41076</v>
      </c>
      <c r="H4" s="10"/>
      <c r="I4" s="14" t="s">
        <v>9</v>
      </c>
      <c r="J4" s="13" t="s">
        <v>3</v>
      </c>
      <c r="K4" s="13" t="s">
        <v>4</v>
      </c>
      <c r="L4" s="10">
        <v>41020</v>
      </c>
      <c r="M4" s="28">
        <v>41041</v>
      </c>
      <c r="N4" s="13" t="s">
        <v>757</v>
      </c>
    </row>
    <row r="5" spans="1:14" ht="12.75">
      <c r="A5" s="33">
        <v>1</v>
      </c>
      <c r="B5" s="32" t="s">
        <v>533</v>
      </c>
      <c r="C5" s="32" t="s">
        <v>50</v>
      </c>
      <c r="D5" s="33">
        <f aca="true" t="shared" si="0" ref="D5:D17">SUM(E5:G5)-MIN(E5:G5)</f>
        <v>1811</v>
      </c>
      <c r="E5" s="33">
        <v>0</v>
      </c>
      <c r="F5" s="33">
        <v>889</v>
      </c>
      <c r="G5" s="33">
        <v>922</v>
      </c>
      <c r="H5" s="16"/>
      <c r="I5" s="33">
        <v>1</v>
      </c>
      <c r="J5" s="32" t="s">
        <v>231</v>
      </c>
      <c r="K5" s="32" t="s">
        <v>221</v>
      </c>
      <c r="L5" s="35" t="s">
        <v>238</v>
      </c>
      <c r="M5" s="35" t="s">
        <v>537</v>
      </c>
      <c r="N5" s="35" t="s">
        <v>537</v>
      </c>
    </row>
    <row r="6" spans="1:14" ht="12.75">
      <c r="A6" s="33">
        <v>2</v>
      </c>
      <c r="B6" s="32" t="s">
        <v>194</v>
      </c>
      <c r="C6" s="32" t="s">
        <v>51</v>
      </c>
      <c r="D6" s="33">
        <f t="shared" si="0"/>
        <v>1775</v>
      </c>
      <c r="E6" s="33">
        <v>863</v>
      </c>
      <c r="F6" s="33">
        <v>787</v>
      </c>
      <c r="G6" s="33">
        <v>912</v>
      </c>
      <c r="H6" s="16"/>
      <c r="I6" s="33">
        <v>2</v>
      </c>
      <c r="J6" s="32" t="s">
        <v>232</v>
      </c>
      <c r="K6" s="32" t="s">
        <v>230</v>
      </c>
      <c r="L6" s="35" t="s">
        <v>239</v>
      </c>
      <c r="M6" s="35" t="s">
        <v>538</v>
      </c>
      <c r="N6" s="35" t="s">
        <v>538</v>
      </c>
    </row>
    <row r="7" spans="1:14" ht="12.75">
      <c r="A7" s="33">
        <v>3</v>
      </c>
      <c r="B7" s="32" t="s">
        <v>195</v>
      </c>
      <c r="C7" s="32" t="s">
        <v>50</v>
      </c>
      <c r="D7" s="33">
        <f t="shared" si="0"/>
        <v>1616</v>
      </c>
      <c r="E7" s="33">
        <v>775</v>
      </c>
      <c r="F7" s="33">
        <v>834</v>
      </c>
      <c r="G7" s="33">
        <v>782</v>
      </c>
      <c r="H7" s="16"/>
      <c r="I7" s="33">
        <v>3</v>
      </c>
      <c r="J7" s="41" t="s">
        <v>233</v>
      </c>
      <c r="K7" s="41" t="s">
        <v>230</v>
      </c>
      <c r="L7" s="42" t="s">
        <v>240</v>
      </c>
      <c r="M7" s="42" t="s">
        <v>539</v>
      </c>
      <c r="N7" s="42" t="s">
        <v>240</v>
      </c>
    </row>
    <row r="8" spans="1:14" ht="12.75">
      <c r="A8" s="14">
        <v>4</v>
      </c>
      <c r="B8" s="13" t="s">
        <v>196</v>
      </c>
      <c r="C8" s="13" t="s">
        <v>51</v>
      </c>
      <c r="D8" s="14">
        <f t="shared" si="0"/>
        <v>1575</v>
      </c>
      <c r="E8" s="14">
        <v>759</v>
      </c>
      <c r="F8" s="14">
        <v>722</v>
      </c>
      <c r="G8" s="14">
        <v>816</v>
      </c>
      <c r="H8" s="16"/>
      <c r="I8" s="14">
        <v>4</v>
      </c>
      <c r="J8" s="43" t="s">
        <v>234</v>
      </c>
      <c r="K8" s="43" t="s">
        <v>221</v>
      </c>
      <c r="L8" s="44" t="s">
        <v>241</v>
      </c>
      <c r="M8" s="44" t="s">
        <v>540</v>
      </c>
      <c r="N8" s="44" t="s">
        <v>540</v>
      </c>
    </row>
    <row r="9" spans="1:14" ht="12.75">
      <c r="A9" s="14">
        <v>5</v>
      </c>
      <c r="B9" s="13" t="s">
        <v>197</v>
      </c>
      <c r="C9" s="13" t="s">
        <v>50</v>
      </c>
      <c r="D9" s="14">
        <f t="shared" si="0"/>
        <v>1522</v>
      </c>
      <c r="E9" s="14">
        <v>754</v>
      </c>
      <c r="F9" s="14">
        <v>737</v>
      </c>
      <c r="G9" s="14">
        <v>768</v>
      </c>
      <c r="H9" s="16"/>
      <c r="I9" s="14">
        <v>5</v>
      </c>
      <c r="J9" s="13" t="s">
        <v>541</v>
      </c>
      <c r="K9" s="13" t="s">
        <v>223</v>
      </c>
      <c r="L9" s="17"/>
      <c r="M9" s="17" t="s">
        <v>542</v>
      </c>
      <c r="N9" s="17" t="s">
        <v>542</v>
      </c>
    </row>
    <row r="10" spans="1:14" ht="12.75">
      <c r="A10" s="14">
        <v>6</v>
      </c>
      <c r="B10" s="13" t="s">
        <v>198</v>
      </c>
      <c r="C10" s="13" t="s">
        <v>52</v>
      </c>
      <c r="D10" s="14">
        <f t="shared" si="0"/>
        <v>1300</v>
      </c>
      <c r="E10" s="14">
        <v>634</v>
      </c>
      <c r="F10" s="14">
        <v>530</v>
      </c>
      <c r="G10" s="14">
        <v>666</v>
      </c>
      <c r="H10" s="16"/>
      <c r="I10" s="14">
        <v>6</v>
      </c>
      <c r="J10" s="13" t="s">
        <v>543</v>
      </c>
      <c r="K10" s="13" t="s">
        <v>221</v>
      </c>
      <c r="L10" s="17"/>
      <c r="M10" s="17" t="s">
        <v>544</v>
      </c>
      <c r="N10" s="17" t="s">
        <v>544</v>
      </c>
    </row>
    <row r="11" spans="1:14" ht="12.75">
      <c r="A11" s="14">
        <v>7</v>
      </c>
      <c r="B11" s="13" t="s">
        <v>199</v>
      </c>
      <c r="C11" s="13" t="s">
        <v>52</v>
      </c>
      <c r="D11" s="14">
        <f t="shared" si="0"/>
        <v>1146</v>
      </c>
      <c r="E11" s="14">
        <v>588</v>
      </c>
      <c r="F11" s="14">
        <v>558</v>
      </c>
      <c r="G11" s="14">
        <v>368</v>
      </c>
      <c r="H11" s="16"/>
      <c r="I11" s="14">
        <v>7</v>
      </c>
      <c r="J11" s="13" t="s">
        <v>235</v>
      </c>
      <c r="K11" s="13" t="s">
        <v>223</v>
      </c>
      <c r="L11" s="17" t="s">
        <v>242</v>
      </c>
      <c r="M11" s="17" t="s">
        <v>547</v>
      </c>
      <c r="N11" s="17" t="s">
        <v>242</v>
      </c>
    </row>
    <row r="12" spans="1:14" ht="12.75">
      <c r="A12" s="14">
        <v>8</v>
      </c>
      <c r="B12" s="13" t="s">
        <v>200</v>
      </c>
      <c r="C12" s="13" t="s">
        <v>52</v>
      </c>
      <c r="D12" s="14">
        <f t="shared" si="0"/>
        <v>1110</v>
      </c>
      <c r="E12" s="14">
        <v>550</v>
      </c>
      <c r="F12" s="14">
        <v>0</v>
      </c>
      <c r="G12" s="14">
        <v>560</v>
      </c>
      <c r="H12" s="16"/>
      <c r="I12" s="16">
        <v>8</v>
      </c>
      <c r="J12" s="13" t="s">
        <v>236</v>
      </c>
      <c r="K12" s="13" t="s">
        <v>223</v>
      </c>
      <c r="L12" s="17" t="s">
        <v>243</v>
      </c>
      <c r="M12" s="17"/>
      <c r="N12" s="17" t="s">
        <v>243</v>
      </c>
    </row>
    <row r="13" spans="1:14" ht="12.75">
      <c r="A13" s="16">
        <v>9</v>
      </c>
      <c r="B13" s="13" t="s">
        <v>535</v>
      </c>
      <c r="C13" s="13" t="s">
        <v>52</v>
      </c>
      <c r="D13" s="14">
        <f t="shared" si="0"/>
        <v>969</v>
      </c>
      <c r="E13" s="16">
        <v>0</v>
      </c>
      <c r="F13" s="14">
        <v>489</v>
      </c>
      <c r="G13" s="14">
        <v>480</v>
      </c>
      <c r="H13" s="16"/>
      <c r="I13" s="16">
        <v>9</v>
      </c>
      <c r="J13" s="13" t="s">
        <v>545</v>
      </c>
      <c r="K13" s="13" t="s">
        <v>221</v>
      </c>
      <c r="L13" s="17"/>
      <c r="M13" s="17" t="s">
        <v>546</v>
      </c>
      <c r="N13" s="17" t="s">
        <v>546</v>
      </c>
    </row>
    <row r="14" spans="1:14" ht="12.75">
      <c r="A14" s="16">
        <v>10</v>
      </c>
      <c r="B14" s="20" t="s">
        <v>766</v>
      </c>
      <c r="C14" s="20" t="s">
        <v>49</v>
      </c>
      <c r="D14" s="14">
        <f t="shared" si="0"/>
        <v>777</v>
      </c>
      <c r="E14" s="16">
        <v>0</v>
      </c>
      <c r="F14" s="16">
        <v>0</v>
      </c>
      <c r="G14" s="14">
        <v>777</v>
      </c>
      <c r="H14" s="16"/>
      <c r="I14" s="16">
        <v>10</v>
      </c>
      <c r="J14" s="13" t="s">
        <v>237</v>
      </c>
      <c r="K14" s="13" t="s">
        <v>223</v>
      </c>
      <c r="L14" s="17" t="s">
        <v>244</v>
      </c>
      <c r="M14" s="17" t="s">
        <v>548</v>
      </c>
      <c r="N14" s="17" t="s">
        <v>548</v>
      </c>
    </row>
    <row r="15" spans="1:14" ht="12.75">
      <c r="A15" s="14">
        <v>11</v>
      </c>
      <c r="B15" s="13" t="s">
        <v>201</v>
      </c>
      <c r="C15" s="13" t="s">
        <v>50</v>
      </c>
      <c r="D15" s="14">
        <f t="shared" si="0"/>
        <v>756</v>
      </c>
      <c r="E15" s="14">
        <v>366</v>
      </c>
      <c r="F15" s="14">
        <v>387</v>
      </c>
      <c r="G15" s="14">
        <v>369</v>
      </c>
      <c r="I15" s="14">
        <v>11</v>
      </c>
      <c r="J15" s="13" t="s">
        <v>549</v>
      </c>
      <c r="K15" s="13" t="s">
        <v>223</v>
      </c>
      <c r="L15" s="17"/>
      <c r="M15" s="17" t="s">
        <v>550</v>
      </c>
      <c r="N15" s="17" t="s">
        <v>550</v>
      </c>
    </row>
    <row r="16" spans="1:14" ht="12.75">
      <c r="A16" s="14">
        <v>12</v>
      </c>
      <c r="B16" s="13" t="s">
        <v>534</v>
      </c>
      <c r="C16" s="13" t="s">
        <v>52</v>
      </c>
      <c r="D16" s="14">
        <f t="shared" si="0"/>
        <v>701</v>
      </c>
      <c r="E16" s="14">
        <v>0</v>
      </c>
      <c r="F16" s="14">
        <v>701</v>
      </c>
      <c r="G16" s="14">
        <v>0</v>
      </c>
      <c r="I16" s="14">
        <v>12</v>
      </c>
      <c r="J16" s="13" t="s">
        <v>551</v>
      </c>
      <c r="K16" s="13" t="s">
        <v>221</v>
      </c>
      <c r="L16" s="38"/>
      <c r="M16" s="17" t="s">
        <v>552</v>
      </c>
      <c r="N16" s="17" t="s">
        <v>552</v>
      </c>
    </row>
    <row r="17" spans="1:14" ht="12.75">
      <c r="A17" s="14">
        <v>13</v>
      </c>
      <c r="B17" s="13" t="s">
        <v>536</v>
      </c>
      <c r="C17" s="13" t="s">
        <v>50</v>
      </c>
      <c r="D17" s="14">
        <f t="shared" si="0"/>
        <v>300</v>
      </c>
      <c r="E17" s="16">
        <v>0</v>
      </c>
      <c r="F17" s="14">
        <v>115</v>
      </c>
      <c r="G17" s="14">
        <v>185</v>
      </c>
      <c r="N17" s="14"/>
    </row>
    <row r="18" spans="1:14" ht="12.75">
      <c r="A18" s="14"/>
      <c r="N18" s="14"/>
    </row>
    <row r="19" spans="1:14" ht="12.75">
      <c r="A19" s="14"/>
      <c r="N19" s="14"/>
    </row>
    <row r="20" spans="1:14" ht="12.75">
      <c r="A20" s="14"/>
      <c r="N20" s="14"/>
    </row>
    <row r="21" spans="1:14" ht="12.75">
      <c r="A21" s="14"/>
      <c r="N21" s="14"/>
    </row>
    <row r="22" ht="12.75">
      <c r="A22" s="14"/>
    </row>
    <row r="23" spans="1:14" ht="12.75">
      <c r="A23" s="14"/>
      <c r="N23" s="14"/>
    </row>
    <row r="24" spans="1:14" ht="12.75">
      <c r="A24" s="14"/>
      <c r="N24" s="14"/>
    </row>
    <row r="25" spans="1:14" ht="12.75">
      <c r="A25" s="14"/>
      <c r="N25" s="14"/>
    </row>
    <row r="26" ht="12.75">
      <c r="A26" s="14"/>
    </row>
    <row r="27" spans="10:12" ht="12.75">
      <c r="J27" s="3"/>
      <c r="K27" s="3"/>
      <c r="L27" s="5"/>
    </row>
    <row r="39" spans="2:3" ht="12.75">
      <c r="B39" s="13" t="s">
        <v>758</v>
      </c>
      <c r="C39" s="13">
        <f>COUNTIF(C5:C38,"=AV Atverni")</f>
        <v>5</v>
      </c>
    </row>
    <row r="40" spans="2:3" ht="12.75">
      <c r="B40" s="13" t="s">
        <v>759</v>
      </c>
      <c r="C40" s="13">
        <f>COUNTIF(C5:C38,"=AV Clytoneus")</f>
        <v>2</v>
      </c>
    </row>
    <row r="41" spans="2:3" ht="12.75">
      <c r="B41" s="13" t="s">
        <v>52</v>
      </c>
      <c r="C41" s="13">
        <f>COUNTIF(C5:C38,"=BAV")</f>
        <v>5</v>
      </c>
    </row>
    <row r="42" spans="2:3" ht="12.75">
      <c r="B42" s="13" t="s">
        <v>761</v>
      </c>
      <c r="C42" s="13">
        <f>COUNTIF(C5:C38,"=AV Tempo")</f>
        <v>1</v>
      </c>
    </row>
    <row r="43" spans="2:3" ht="12.75">
      <c r="B43" s="13" t="s">
        <v>760</v>
      </c>
      <c r="C43" s="13">
        <f>COUNTIF(C5:C38,"=AV Pijnenburg")</f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v.Dijk</dc:creator>
  <cp:keywords/>
  <dc:description/>
  <cp:lastModifiedBy>Pieter</cp:lastModifiedBy>
  <cp:lastPrinted>2012-06-16T14:35:44Z</cp:lastPrinted>
  <dcterms:created xsi:type="dcterms:W3CDTF">2001-11-05T11:29:39Z</dcterms:created>
  <dcterms:modified xsi:type="dcterms:W3CDTF">2012-07-08T20:07:27Z</dcterms:modified>
  <cp:category/>
  <cp:version/>
  <cp:contentType/>
  <cp:contentStatus/>
</cp:coreProperties>
</file>